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firstSheet="1" activeTab="1"/>
  </bookViews>
  <sheets>
    <sheet name="แนวทาง" sheetId="14" r:id="rId1"/>
    <sheet name="ภาพรวม" sheetId="2" r:id="rId2"/>
    <sheet name="เมือง" sheetId="1" r:id="rId3"/>
    <sheet name="โพทะเล" sheetId="3" r:id="rId4"/>
    <sheet name="ตะพานหิน" sheetId="4" r:id="rId5"/>
    <sheet name="บางมูลนาก" sheetId="5" r:id="rId6"/>
    <sheet name="ทับคล้อ" sheetId="6" r:id="rId7"/>
    <sheet name="สามง่าม" sheetId="7" r:id="rId8"/>
    <sheet name="โพธิ์ประทับช้าง" sheetId="8" r:id="rId9"/>
    <sheet name="วังทรายพูน" sheetId="9" r:id="rId10"/>
    <sheet name="บึงนาราง" sheetId="10" r:id="rId11"/>
    <sheet name="สากเหล็ก" sheetId="11" r:id="rId12"/>
    <sheet name="ดงเจริญ" sheetId="12" r:id="rId13"/>
    <sheet name="วชิรบารมี" sheetId="13" r:id="rId14"/>
  </sheets>
  <calcPr calcId="144525"/>
</workbook>
</file>

<file path=xl/calcChain.xml><?xml version="1.0" encoding="utf-8"?>
<calcChain xmlns="http://schemas.openxmlformats.org/spreadsheetml/2006/main">
  <c r="N8" i="12" l="1"/>
  <c r="N15" i="2" l="1"/>
  <c r="M15" i="2"/>
  <c r="K15" i="2"/>
  <c r="L15" i="2" s="1"/>
  <c r="N14" i="2"/>
  <c r="K14" i="2"/>
  <c r="L14" i="2" s="1"/>
  <c r="N13" i="2"/>
  <c r="K13" i="2"/>
  <c r="L13" i="2" s="1"/>
  <c r="N12" i="2"/>
  <c r="K12" i="2"/>
  <c r="L12" i="2" s="1"/>
  <c r="N11" i="2"/>
  <c r="K11" i="2"/>
  <c r="L11" i="2" s="1"/>
  <c r="N10" i="2"/>
  <c r="K10" i="2"/>
  <c r="L10" i="2" s="1"/>
  <c r="N9" i="2"/>
  <c r="K9" i="2"/>
  <c r="L9" i="2" s="1"/>
  <c r="N8" i="2"/>
  <c r="K8" i="2"/>
  <c r="L8" i="2" s="1"/>
  <c r="N7" i="2"/>
  <c r="K7" i="2"/>
  <c r="L7" i="2" s="1"/>
  <c r="N6" i="2"/>
  <c r="K6" i="2"/>
  <c r="L6" i="2" s="1"/>
  <c r="N5" i="2"/>
  <c r="K5" i="2"/>
  <c r="L5" i="2" s="1"/>
  <c r="N4" i="2"/>
  <c r="K4" i="2"/>
  <c r="L4" i="2" s="1"/>
  <c r="N3" i="2"/>
  <c r="L3" i="2"/>
  <c r="K3" i="2"/>
  <c r="N4" i="13"/>
  <c r="N5" i="13"/>
  <c r="N6" i="13"/>
  <c r="N7" i="13"/>
  <c r="N8" i="13"/>
  <c r="N9" i="13"/>
  <c r="N10" i="13"/>
  <c r="N11" i="13"/>
  <c r="L4" i="13"/>
  <c r="L5" i="13"/>
  <c r="L6" i="13"/>
  <c r="L7" i="13"/>
  <c r="L8" i="13"/>
  <c r="L9" i="13"/>
  <c r="L10" i="13"/>
  <c r="L11" i="13"/>
  <c r="K4" i="13"/>
  <c r="K5" i="13"/>
  <c r="K6" i="13"/>
  <c r="K7" i="13"/>
  <c r="K8" i="13"/>
  <c r="K9" i="13"/>
  <c r="K10" i="13"/>
  <c r="K11" i="13"/>
  <c r="J4" i="13"/>
  <c r="J5" i="13"/>
  <c r="J6" i="13"/>
  <c r="J7" i="13"/>
  <c r="J8" i="13"/>
  <c r="J9" i="13"/>
  <c r="J10" i="13"/>
  <c r="J11" i="13"/>
  <c r="N3" i="13"/>
  <c r="K3" i="13"/>
  <c r="L3" i="13" s="1"/>
  <c r="J3" i="13"/>
  <c r="I5" i="13"/>
  <c r="I6" i="13"/>
  <c r="I7" i="13"/>
  <c r="I8" i="13"/>
  <c r="I9" i="13"/>
  <c r="I10" i="13"/>
  <c r="I11" i="13"/>
  <c r="I4" i="13"/>
  <c r="E5" i="13"/>
  <c r="E6" i="13"/>
  <c r="E7" i="13"/>
  <c r="E8" i="13"/>
  <c r="E9" i="13"/>
  <c r="E10" i="13"/>
  <c r="E11" i="13"/>
  <c r="E4" i="13"/>
  <c r="N4" i="12" l="1"/>
  <c r="N5" i="12"/>
  <c r="N6" i="12"/>
  <c r="N7" i="12"/>
  <c r="N9" i="12"/>
  <c r="N10" i="12"/>
  <c r="L4" i="12"/>
  <c r="L5" i="12"/>
  <c r="L6" i="12"/>
  <c r="L7" i="12"/>
  <c r="L8" i="12"/>
  <c r="L9" i="12"/>
  <c r="L10" i="12"/>
  <c r="K4" i="12"/>
  <c r="K5" i="12"/>
  <c r="K6" i="12"/>
  <c r="K7" i="12"/>
  <c r="K8" i="12"/>
  <c r="K9" i="12"/>
  <c r="K10" i="12"/>
  <c r="J4" i="12"/>
  <c r="J5" i="12"/>
  <c r="J6" i="12"/>
  <c r="J7" i="12"/>
  <c r="J8" i="12"/>
  <c r="J9" i="12"/>
  <c r="J10" i="12"/>
  <c r="J3" i="12"/>
  <c r="N3" i="12" s="1"/>
  <c r="I5" i="12"/>
  <c r="I6" i="12"/>
  <c r="I7" i="12"/>
  <c r="I8" i="12"/>
  <c r="I9" i="12"/>
  <c r="I10" i="12"/>
  <c r="I4" i="12"/>
  <c r="E5" i="12"/>
  <c r="E6" i="12"/>
  <c r="E7" i="12"/>
  <c r="E8" i="12"/>
  <c r="E9" i="12"/>
  <c r="E10" i="12"/>
  <c r="E4" i="12"/>
  <c r="N4" i="11"/>
  <c r="N5" i="11"/>
  <c r="N6" i="11"/>
  <c r="N7" i="11"/>
  <c r="N8" i="11"/>
  <c r="N9" i="11"/>
  <c r="N10" i="11"/>
  <c r="L4" i="11"/>
  <c r="L5" i="11"/>
  <c r="L6" i="11"/>
  <c r="L7" i="11"/>
  <c r="L8" i="11"/>
  <c r="L9" i="11"/>
  <c r="L10" i="11"/>
  <c r="J5" i="11"/>
  <c r="K5" i="11" s="1"/>
  <c r="J7" i="11"/>
  <c r="K7" i="11" s="1"/>
  <c r="J9" i="11"/>
  <c r="K9" i="11" s="1"/>
  <c r="J3" i="11"/>
  <c r="K3" i="11" s="1"/>
  <c r="L3" i="11" s="1"/>
  <c r="I5" i="11"/>
  <c r="I6" i="11"/>
  <c r="J6" i="11" s="1"/>
  <c r="K6" i="11" s="1"/>
  <c r="I7" i="11"/>
  <c r="I8" i="11"/>
  <c r="J8" i="11" s="1"/>
  <c r="K8" i="11" s="1"/>
  <c r="I9" i="11"/>
  <c r="I10" i="11"/>
  <c r="J10" i="11" s="1"/>
  <c r="K10" i="11" s="1"/>
  <c r="I4" i="11"/>
  <c r="J4" i="11" s="1"/>
  <c r="K4" i="11" s="1"/>
  <c r="E5" i="11"/>
  <c r="E6" i="11"/>
  <c r="E7" i="11"/>
  <c r="E8" i="11"/>
  <c r="E9" i="11"/>
  <c r="E10" i="11"/>
  <c r="E4" i="11"/>
  <c r="N4" i="10"/>
  <c r="N5" i="10"/>
  <c r="N6" i="10"/>
  <c r="N7" i="10"/>
  <c r="N8" i="10"/>
  <c r="N9" i="10"/>
  <c r="N10" i="10"/>
  <c r="L4" i="10"/>
  <c r="L5" i="10"/>
  <c r="L6" i="10"/>
  <c r="L7" i="10"/>
  <c r="L8" i="10"/>
  <c r="L9" i="10"/>
  <c r="L10" i="10"/>
  <c r="K4" i="10"/>
  <c r="K5" i="10"/>
  <c r="K6" i="10"/>
  <c r="K7" i="10"/>
  <c r="K8" i="10"/>
  <c r="K9" i="10"/>
  <c r="K10" i="10"/>
  <c r="J4" i="10"/>
  <c r="J5" i="10"/>
  <c r="J6" i="10"/>
  <c r="J7" i="10"/>
  <c r="J8" i="10"/>
  <c r="J9" i="10"/>
  <c r="J10" i="10"/>
  <c r="N3" i="10"/>
  <c r="K3" i="10"/>
  <c r="L3" i="10" s="1"/>
  <c r="J3" i="10"/>
  <c r="I5" i="10"/>
  <c r="I6" i="10"/>
  <c r="I7" i="10"/>
  <c r="I8" i="10"/>
  <c r="I9" i="10"/>
  <c r="I10" i="10"/>
  <c r="I4" i="10"/>
  <c r="E5" i="10"/>
  <c r="E6" i="10"/>
  <c r="E7" i="10"/>
  <c r="E8" i="10"/>
  <c r="E9" i="10"/>
  <c r="E10" i="10"/>
  <c r="E4" i="10"/>
  <c r="N4" i="9"/>
  <c r="N5" i="9"/>
  <c r="N6" i="9"/>
  <c r="N7" i="9"/>
  <c r="N8" i="9"/>
  <c r="N9" i="9"/>
  <c r="N10" i="9"/>
  <c r="N11" i="9"/>
  <c r="L4" i="9"/>
  <c r="L5" i="9"/>
  <c r="L6" i="9"/>
  <c r="L7" i="9"/>
  <c r="L8" i="9"/>
  <c r="L9" i="9"/>
  <c r="L10" i="9"/>
  <c r="L11" i="9"/>
  <c r="K4" i="9"/>
  <c r="K5" i="9"/>
  <c r="K6" i="9"/>
  <c r="K7" i="9"/>
  <c r="K8" i="9"/>
  <c r="K9" i="9"/>
  <c r="K10" i="9"/>
  <c r="K11" i="9"/>
  <c r="J4" i="9"/>
  <c r="J5" i="9"/>
  <c r="J6" i="9"/>
  <c r="J7" i="9"/>
  <c r="J8" i="9"/>
  <c r="J9" i="9"/>
  <c r="J10" i="9"/>
  <c r="J11" i="9"/>
  <c r="J3" i="9"/>
  <c r="N3" i="9" s="1"/>
  <c r="I5" i="9"/>
  <c r="I6" i="9"/>
  <c r="I7" i="9"/>
  <c r="I8" i="9"/>
  <c r="I9" i="9"/>
  <c r="I10" i="9"/>
  <c r="I11" i="9"/>
  <c r="I4" i="9"/>
  <c r="E5" i="9"/>
  <c r="E6" i="9"/>
  <c r="E7" i="9"/>
  <c r="E8" i="9"/>
  <c r="E9" i="9"/>
  <c r="E10" i="9"/>
  <c r="E11" i="9"/>
  <c r="E4" i="9"/>
  <c r="N4" i="8"/>
  <c r="N5" i="8"/>
  <c r="N6" i="8"/>
  <c r="N7" i="8"/>
  <c r="N8" i="8"/>
  <c r="N9" i="8"/>
  <c r="N10" i="8"/>
  <c r="N11" i="8"/>
  <c r="N12" i="8"/>
  <c r="N13" i="8"/>
  <c r="N14" i="8"/>
  <c r="L4" i="8"/>
  <c r="L5" i="8"/>
  <c r="L6" i="8"/>
  <c r="L7" i="8"/>
  <c r="L8" i="8"/>
  <c r="L9" i="8"/>
  <c r="L10" i="8"/>
  <c r="L11" i="8"/>
  <c r="L12" i="8"/>
  <c r="L13" i="8"/>
  <c r="L14" i="8"/>
  <c r="K4" i="8"/>
  <c r="K5" i="8"/>
  <c r="K6" i="8"/>
  <c r="K7" i="8"/>
  <c r="K8" i="8"/>
  <c r="K9" i="8"/>
  <c r="K10" i="8"/>
  <c r="K11" i="8"/>
  <c r="K12" i="8"/>
  <c r="K13" i="8"/>
  <c r="K14" i="8"/>
  <c r="J4" i="8"/>
  <c r="J5" i="8"/>
  <c r="J6" i="8"/>
  <c r="J7" i="8"/>
  <c r="J8" i="8"/>
  <c r="J9" i="8"/>
  <c r="J10" i="8"/>
  <c r="J11" i="8"/>
  <c r="J12" i="8"/>
  <c r="J13" i="8"/>
  <c r="J14" i="8"/>
  <c r="N3" i="8"/>
  <c r="K3" i="8"/>
  <c r="L3" i="8" s="1"/>
  <c r="J3" i="8"/>
  <c r="I5" i="8"/>
  <c r="I6" i="8"/>
  <c r="I7" i="8"/>
  <c r="I8" i="8"/>
  <c r="I9" i="8"/>
  <c r="I10" i="8"/>
  <c r="I11" i="8"/>
  <c r="I12" i="8"/>
  <c r="I13" i="8"/>
  <c r="I14" i="8"/>
  <c r="I4" i="8"/>
  <c r="E5" i="8"/>
  <c r="E6" i="8"/>
  <c r="E7" i="8"/>
  <c r="E8" i="8"/>
  <c r="E9" i="8"/>
  <c r="E10" i="8"/>
  <c r="E11" i="8"/>
  <c r="E12" i="8"/>
  <c r="E13" i="8"/>
  <c r="E14" i="8"/>
  <c r="E4" i="8"/>
  <c r="N4" i="7"/>
  <c r="N5" i="7"/>
  <c r="N6" i="7"/>
  <c r="N7" i="7"/>
  <c r="N8" i="7"/>
  <c r="N9" i="7"/>
  <c r="N10" i="7"/>
  <c r="N11" i="7"/>
  <c r="L4" i="7"/>
  <c r="L5" i="7"/>
  <c r="L6" i="7"/>
  <c r="L7" i="7"/>
  <c r="L8" i="7"/>
  <c r="L9" i="7"/>
  <c r="L10" i="7"/>
  <c r="L11" i="7"/>
  <c r="K4" i="7"/>
  <c r="K5" i="7"/>
  <c r="K6" i="7"/>
  <c r="K7" i="7"/>
  <c r="K8" i="7"/>
  <c r="K9" i="7"/>
  <c r="K10" i="7"/>
  <c r="K11" i="7"/>
  <c r="J4" i="7"/>
  <c r="J5" i="7"/>
  <c r="J6" i="7"/>
  <c r="J7" i="7"/>
  <c r="J8" i="7"/>
  <c r="J9" i="7"/>
  <c r="J10" i="7"/>
  <c r="J11" i="7"/>
  <c r="N3" i="7"/>
  <c r="K3" i="7"/>
  <c r="L3" i="7" s="1"/>
  <c r="J3" i="7"/>
  <c r="I5" i="7"/>
  <c r="I6" i="7"/>
  <c r="I7" i="7"/>
  <c r="I8" i="7"/>
  <c r="I9" i="7"/>
  <c r="I10" i="7"/>
  <c r="I11" i="7"/>
  <c r="I4" i="7"/>
  <c r="E5" i="7"/>
  <c r="E6" i="7"/>
  <c r="E7" i="7"/>
  <c r="E8" i="7"/>
  <c r="E9" i="7"/>
  <c r="E10" i="7"/>
  <c r="E11" i="7"/>
  <c r="E4" i="7"/>
  <c r="N4" i="6"/>
  <c r="N5" i="6"/>
  <c r="N6" i="6"/>
  <c r="N7" i="6"/>
  <c r="N8" i="6"/>
  <c r="N9" i="6"/>
  <c r="N10" i="6"/>
  <c r="N11" i="6"/>
  <c r="N12" i="6"/>
  <c r="L4" i="6"/>
  <c r="L5" i="6"/>
  <c r="L6" i="6"/>
  <c r="L7" i="6"/>
  <c r="L8" i="6"/>
  <c r="L9" i="6"/>
  <c r="L10" i="6"/>
  <c r="L11" i="6"/>
  <c r="L12" i="6"/>
  <c r="K4" i="6"/>
  <c r="K5" i="6"/>
  <c r="K6" i="6"/>
  <c r="K7" i="6"/>
  <c r="K8" i="6"/>
  <c r="K9" i="6"/>
  <c r="K10" i="6"/>
  <c r="K11" i="6"/>
  <c r="K12" i="6"/>
  <c r="J4" i="6"/>
  <c r="J5" i="6"/>
  <c r="J6" i="6"/>
  <c r="J7" i="6"/>
  <c r="J8" i="6"/>
  <c r="J9" i="6"/>
  <c r="J10" i="6"/>
  <c r="J11" i="6"/>
  <c r="J12" i="6"/>
  <c r="N3" i="6"/>
  <c r="K3" i="6"/>
  <c r="L3" i="6" s="1"/>
  <c r="J3" i="6"/>
  <c r="I5" i="6"/>
  <c r="I6" i="6"/>
  <c r="I7" i="6"/>
  <c r="I8" i="6"/>
  <c r="I9" i="6"/>
  <c r="I10" i="6"/>
  <c r="I11" i="6"/>
  <c r="I12" i="6"/>
  <c r="I4" i="6"/>
  <c r="E5" i="6"/>
  <c r="E6" i="6"/>
  <c r="E7" i="6"/>
  <c r="E8" i="6"/>
  <c r="E9" i="6"/>
  <c r="E10" i="6"/>
  <c r="E11" i="6"/>
  <c r="E12" i="6"/>
  <c r="E4" i="6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N3" i="5"/>
  <c r="K3" i="5"/>
  <c r="L3" i="5" s="1"/>
  <c r="J3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4" i="5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N3" i="4"/>
  <c r="K3" i="4"/>
  <c r="L3" i="4" s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3" i="4"/>
  <c r="J3" i="3"/>
  <c r="N3" i="3" s="1"/>
  <c r="J5" i="3"/>
  <c r="J6" i="3"/>
  <c r="J7" i="3"/>
  <c r="J8" i="3"/>
  <c r="J9" i="3"/>
  <c r="J10" i="3"/>
  <c r="J11" i="3"/>
  <c r="J12" i="3"/>
  <c r="J13" i="3"/>
  <c r="J14" i="3"/>
  <c r="J4" i="3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4" i="4"/>
  <c r="N4" i="3"/>
  <c r="N5" i="3"/>
  <c r="N6" i="3"/>
  <c r="N7" i="3"/>
  <c r="N8" i="3"/>
  <c r="N9" i="3"/>
  <c r="N10" i="3"/>
  <c r="N11" i="3"/>
  <c r="N12" i="3"/>
  <c r="N13" i="3"/>
  <c r="N14" i="3"/>
  <c r="K4" i="3"/>
  <c r="L4" i="3" s="1"/>
  <c r="K5" i="3"/>
  <c r="L5" i="3" s="1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 s="1"/>
  <c r="K14" i="3"/>
  <c r="L14" i="3" s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" i="1"/>
  <c r="I5" i="3"/>
  <c r="I6" i="3"/>
  <c r="I7" i="3"/>
  <c r="I8" i="3"/>
  <c r="I9" i="3"/>
  <c r="I10" i="3"/>
  <c r="I11" i="3"/>
  <c r="I12" i="3"/>
  <c r="I13" i="3"/>
  <c r="I14" i="3"/>
  <c r="I4" i="3"/>
  <c r="E5" i="3"/>
  <c r="E6" i="3"/>
  <c r="E7" i="3"/>
  <c r="E8" i="3"/>
  <c r="E9" i="3"/>
  <c r="E10" i="3"/>
  <c r="E11" i="3"/>
  <c r="E12" i="3"/>
  <c r="E13" i="3"/>
  <c r="E14" i="3"/>
  <c r="E4" i="3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3" i="1"/>
  <c r="L4" i="1"/>
  <c r="L6" i="1"/>
  <c r="L8" i="1"/>
  <c r="L10" i="1"/>
  <c r="L12" i="1"/>
  <c r="L14" i="1"/>
  <c r="L16" i="1"/>
  <c r="L18" i="1"/>
  <c r="L20" i="1"/>
  <c r="L3" i="1"/>
  <c r="K4" i="1"/>
  <c r="K5" i="1"/>
  <c r="L5" i="1" s="1"/>
  <c r="K6" i="1"/>
  <c r="K7" i="1"/>
  <c r="L7" i="1" s="1"/>
  <c r="K8" i="1"/>
  <c r="K9" i="1"/>
  <c r="L9" i="1" s="1"/>
  <c r="K10" i="1"/>
  <c r="K11" i="1"/>
  <c r="L11" i="1" s="1"/>
  <c r="K12" i="1"/>
  <c r="K13" i="1"/>
  <c r="L13" i="1" s="1"/>
  <c r="K14" i="1"/>
  <c r="K15" i="1"/>
  <c r="L15" i="1" s="1"/>
  <c r="K16" i="1"/>
  <c r="K17" i="1"/>
  <c r="L17" i="1" s="1"/>
  <c r="K18" i="1"/>
  <c r="K19" i="1"/>
  <c r="L19" i="1" s="1"/>
  <c r="K20" i="1"/>
  <c r="K21" i="1"/>
  <c r="L21" i="1" s="1"/>
  <c r="K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K3" i="12" l="1"/>
  <c r="L3" i="12" s="1"/>
  <c r="N3" i="11"/>
  <c r="K3" i="9"/>
  <c r="L3" i="9" s="1"/>
  <c r="K3" i="3"/>
  <c r="L3" i="3" s="1"/>
</calcChain>
</file>

<file path=xl/sharedStrings.xml><?xml version="1.0" encoding="utf-8"?>
<sst xmlns="http://schemas.openxmlformats.org/spreadsheetml/2006/main" count="460" uniqueCount="175">
  <si>
    <t>อำเภอ</t>
  </si>
  <si>
    <t>จำนวนผู้รับบริการแพทย์แผนไทย</t>
  </si>
  <si>
    <t>จำนวนผู้รับบริการแพทย์แผนไทยเฉลี่ย(ปี 58-59)</t>
  </si>
  <si>
    <t>จำนวนผู้รับบริการผู้ป่วยนอก</t>
  </si>
  <si>
    <t>จำนวนผู้รับบริการเฉลี่ย        (ปี58-59)</t>
  </si>
  <si>
    <t>ประมาณจำนวนเป้าหมาย ที่ร้อยละ 18.5</t>
  </si>
  <si>
    <t>ปี 2557</t>
  </si>
  <si>
    <t>ปี 2558</t>
  </si>
  <si>
    <t>ปี 2559</t>
  </si>
  <si>
    <t>เมือง</t>
  </si>
  <si>
    <t>โพทะเล</t>
  </si>
  <si>
    <t>ตะพานหิน</t>
  </si>
  <si>
    <t>บางมูลนาก</t>
  </si>
  <si>
    <t>ทับคล้อ</t>
  </si>
  <si>
    <t>สามง่าม</t>
  </si>
  <si>
    <t>โพธิ์ประทับช้าง</t>
  </si>
  <si>
    <t>วังทรายพูน</t>
  </si>
  <si>
    <t>บึงนาราง</t>
  </si>
  <si>
    <t>สากเหล็ก</t>
  </si>
  <si>
    <t>ดงเจริญ</t>
  </si>
  <si>
    <t>วชิรบารมี</t>
  </si>
  <si>
    <t>รวม</t>
  </si>
  <si>
    <t>07608 รพ.สต.บ้านดาน ตำบลไผ่ขวาง</t>
  </si>
  <si>
    <t>07609 รพ.สต.ไผ่ขวาง</t>
  </si>
  <si>
    <t>07610 รพ.สต.ย่านยาว</t>
  </si>
  <si>
    <t>07611 รพ.สต.บ้านท่าฬ่อเหนือ ตำบลท่าฬ่อ</t>
  </si>
  <si>
    <t>07612 รพ.สต.ปากทาง</t>
  </si>
  <si>
    <t>07613 รพ.สต.บ้านดงชะพูล ต.คลองคะเชนทร์</t>
  </si>
  <si>
    <t>07614 รพ.สต.โรงช้าง</t>
  </si>
  <si>
    <t>07615 รพ.สต.เมืองเก่า</t>
  </si>
  <si>
    <t>07616 รพ.สต.บ้านคลองคู้ ตำบลท่าหลวง</t>
  </si>
  <si>
    <t>07617 รพ.สต.บ้านบุ่ง</t>
  </si>
  <si>
    <t>07618 รพ.สต.ฆะมัง</t>
  </si>
  <si>
    <t>07619 รพ.สต.ดงป่าคำ</t>
  </si>
  <si>
    <t>07620 รพ.สต.หัวดง</t>
  </si>
  <si>
    <t>07621 รพ.สต.ป่ามะคาบ</t>
  </si>
  <si>
    <t>07622 รพ.สต.สายคำโห้</t>
  </si>
  <si>
    <t>07623 รพ.สต.บ้านดงกลาง ตำบลดงกลาง</t>
  </si>
  <si>
    <t>10726 โรงพยาบาลพิจิตร</t>
  </si>
  <si>
    <t>14062 รพ.สต.บ้านเนินยาว ตำบลหัวดง</t>
  </si>
  <si>
    <t>ปริมาณรายไตรมาส</t>
  </si>
  <si>
    <t>จำนวนเฉลี่ยไตรมาสละ</t>
  </si>
  <si>
    <t>ปริมาณรายเดือน</t>
  </si>
  <si>
    <t>จำนวนเฉลี่ยรายเดือน</t>
  </si>
  <si>
    <t xml:space="preserve">ปริมาณผลงาน สิ้นสุด </t>
  </si>
  <si>
    <t>เดือน เมษายน 2560</t>
  </si>
  <si>
    <t>ปริมาณคงเหลือ</t>
  </si>
  <si>
    <t>07665 รพ.สต.ท้ายน้ำ</t>
  </si>
  <si>
    <t>07666 รพ.สต.ทะนง</t>
  </si>
  <si>
    <t>07667 รพ.สต.ท่าบัว</t>
  </si>
  <si>
    <t>07668 รพ.สต.ทุ่งน้อย บ้านทุ่งน้อย</t>
  </si>
  <si>
    <t>07669 รพ.สต. ตำบลท่าขมิ้น</t>
  </si>
  <si>
    <t>07670 รพ.สต.ท่าเสา</t>
  </si>
  <si>
    <t>07671 รพ.สต.บางคลาน</t>
  </si>
  <si>
    <t>07672 รพ.สต.ท่านั่ง</t>
  </si>
  <si>
    <t>07673 รพ.สต.บ้านน้อย</t>
  </si>
  <si>
    <t>07674 รพ.สต.วัดขวาง</t>
  </si>
  <si>
    <t>11261 โรงพยาบาลโพทะเล</t>
  </si>
  <si>
    <t>ที่ต้องดำเนินการที่สิ้นปีดำนินงาน 2560</t>
  </si>
  <si>
    <t>07641 รพ.สต.งิ้วราย</t>
  </si>
  <si>
    <t>07642 รพ.สต.ห้วยเกตุ</t>
  </si>
  <si>
    <t>07643 รพ.สต.ไทรโรงโขน</t>
  </si>
  <si>
    <t>07644 รพ.สต.หนองพยอม</t>
  </si>
  <si>
    <t>07645 รพ.สต.ทุ่งโพธิ์</t>
  </si>
  <si>
    <t>07646 รพ.สต.ดงตะขบ</t>
  </si>
  <si>
    <t>07647 รพ.สต.คลองคูณ</t>
  </si>
  <si>
    <t>07648 รพ.สต.วังสำโรง บ้านวังสำโรง</t>
  </si>
  <si>
    <t>07649 รพ.สต.วังหว้า</t>
  </si>
  <si>
    <t>07650 รพ.สต.บ้านเขารวก ตำบลวังหลุม</t>
  </si>
  <si>
    <t>07651 รพ.สต.วังหลุม</t>
  </si>
  <si>
    <t>07652 รพ.สต.ทับหมัน บ้านทับหมันเหนือ</t>
  </si>
  <si>
    <t>11456 โรงพยาบาลสมเด็จพระยุพราชตะพานหิน</t>
  </si>
  <si>
    <t>14063 รพ.สต.ไผ่หลวง</t>
  </si>
  <si>
    <t>07653 รพ.สต.บางไผ่</t>
  </si>
  <si>
    <t>07654 รพ.สต.บางไผ่ บ้านห้วยคต</t>
  </si>
  <si>
    <t>07655 รพ.สต.หอไกร</t>
  </si>
  <si>
    <t>07656 รพ.สต.บ้านไร่ ตำบลเนินมะกอก</t>
  </si>
  <si>
    <t>07657 รพ.สต.บ้านวังทอง</t>
  </si>
  <si>
    <t>07658 รพ.สต.บ้านวังสำโรง บ้านวังสำโรง</t>
  </si>
  <si>
    <t>07659 รพ.สต.ภูมิ</t>
  </si>
  <si>
    <t>07660 รพ.สต.วังกรด</t>
  </si>
  <si>
    <t>07661 รพ.สต.ห้วยเขน</t>
  </si>
  <si>
    <t>07662 รพ.สต.วังตะกู</t>
  </si>
  <si>
    <t>07663 รพ.สต.ลำปะดา</t>
  </si>
  <si>
    <t>07664 รพ.สต.บ้านลำประดาเหนือ ตำบลลำประดา</t>
  </si>
  <si>
    <t>11260 โรงพยาบาลบางมูลนาก</t>
  </si>
  <si>
    <t>11577 เทศบาลเมืองบางมูลนาก</t>
  </si>
  <si>
    <t>23755 รพ.สต.บ้านหนอกอไผ่</t>
  </si>
  <si>
    <t>07689 รพ.สต.บ้านสายดงยาง</t>
  </si>
  <si>
    <t>07690 รพ.สต.บ้านวังแดง ตำบลเขาทราย</t>
  </si>
  <si>
    <t>07691 รพ.สต.เขาทราย</t>
  </si>
  <si>
    <t>07692 รพ.สต.เขาเจ็ดลูก</t>
  </si>
  <si>
    <t>07693 รพ.สต.บ้านท้ายทุ่ง ตำบลท้ายทุ่ง</t>
  </si>
  <si>
    <t>07694 รพ.สต.ท้ายทุ่ง</t>
  </si>
  <si>
    <t>07695 รพ.สต.บ้านไดอีเผือก ตำบลท้ายทุ่ง</t>
  </si>
  <si>
    <t>11263 โรงพยาบาลทับคล้อ</t>
  </si>
  <si>
    <t>11573 รพ.สต.บ้านเขาเจ็ดลูก ตำบลเขาเจ็ดลูก</t>
  </si>
  <si>
    <t>07675 รพ.สต.บ้านวังลูกช้าง ตำบลสามง่าม</t>
  </si>
  <si>
    <t>07676 รพ.สต.กำแพงดิน</t>
  </si>
  <si>
    <t>07677 รพ.สต.รังนก</t>
  </si>
  <si>
    <t>07681 รพ.สต.เนินปอ</t>
  </si>
  <si>
    <t>07682 รพ.สต.เนินปอ บ้านเนินพลวง</t>
  </si>
  <si>
    <t>07683 รพ.สต.หนองโสน</t>
  </si>
  <si>
    <t>07684 รพ.สต.บ้านมาบกระเปา ตำบลหนองโสน</t>
  </si>
  <si>
    <t>11262 โรงพยาบาลสามง่าม</t>
  </si>
  <si>
    <t>07631 รพ.สต.ไผ่ท่าโพ</t>
  </si>
  <si>
    <t>07632 รพ.สต.วังจิก</t>
  </si>
  <si>
    <t>07633 รพ.สต.ไผ่รอบใต้</t>
  </si>
  <si>
    <t>07634 รพ.สต.บ้านไผ่รอบเหนือ</t>
  </si>
  <si>
    <t>07635 รพ.สต.บ้านหนองหัวปลวก ตำบลไผ่รอบ</t>
  </si>
  <si>
    <t>07636 รพ.สต.ดงเสือเหลือง</t>
  </si>
  <si>
    <t>07637 รพ.สต.บ้านเนินสว่าง ตำบลเนินสว่าง</t>
  </si>
  <si>
    <t>07638 รพ.สต.บ้านหนองสะแก ตำบลเนินสว่าง</t>
  </si>
  <si>
    <t>07639 รพ.สต.บ้านทุ่งใหญ่ ตำบลทุ่งใหญ่</t>
  </si>
  <si>
    <t>07640 รพ.สต.บ้านบ่อปิ้งเกลือ ตำบลทุ่งใหญ่</t>
  </si>
  <si>
    <t>11259 โรงพยาบาลโพธิ์ประทับช้าง</t>
  </si>
  <si>
    <t>07624 รพ.สต.บ้านหนองยาง ตำบลวังทรายพูน</t>
  </si>
  <si>
    <t>07625 รพ.สต.หนองปลาไหล</t>
  </si>
  <si>
    <t>07626 รพ.สต.บ้านวังทับไทร ตำบลหนองปลาไหล</t>
  </si>
  <si>
    <t>07627 รพ.สต.บ้านคลองสะแก-ป่าหวาย ตำบลหนองปลาไหล</t>
  </si>
  <si>
    <t>07628 รพ.สต.บ้านยางสามต้น</t>
  </si>
  <si>
    <t>07629 รพ.สต.หนองพระ</t>
  </si>
  <si>
    <t>07630 รพ.สต.หนองปล้อง</t>
  </si>
  <si>
    <t>11258 โรงพยาบาลวังทรายพูน</t>
  </si>
  <si>
    <t>07699 รพ.สต.บ้านห้วยแก้ว ตำบลห้วยแก้ว</t>
  </si>
  <si>
    <t>07700 รพ.สต.โพธิ์ไทรงาม</t>
  </si>
  <si>
    <t>07701 รพ.สต.บ้านแหลมรัง ตำบลแหลมรัง</t>
  </si>
  <si>
    <t>07702 รพ.สต.บ้านใหม่สามัคคี ตำบลแหลมรัง</t>
  </si>
  <si>
    <t>07703 รพ.สต.บางลาย</t>
  </si>
  <si>
    <t>07704 รพ.สต.บึงนาราง</t>
  </si>
  <si>
    <t>27979 โรงพยาบาลบึงนาราง</t>
  </si>
  <si>
    <t>07696 รพ.สต.วังทับไทร</t>
  </si>
  <si>
    <t>07697 รพ.สต.ท่าเยี่ยม</t>
  </si>
  <si>
    <t>07698 รพ.สต.คลองทราย</t>
  </si>
  <si>
    <t>11570 รพ.สต.หนองหญ้าไทร</t>
  </si>
  <si>
    <t>14064 รพ.สต.สากเหล็ก</t>
  </si>
  <si>
    <t>14065 รพ.สต.บ้านหนองกรด</t>
  </si>
  <si>
    <t>27978 โรงพยาบาลสากเหล็ก</t>
  </si>
  <si>
    <t>07705 รพ.สต.บ้านวังก้านเหลือง</t>
  </si>
  <si>
    <t>07706 รพ.สต.วังงิ้วใต้</t>
  </si>
  <si>
    <t>07707 รพ.สต.บ้านดงเจริญ ตำบลวังงิ้ว</t>
  </si>
  <si>
    <t>07708 รพ.สต.ห้วยร่วม</t>
  </si>
  <si>
    <t>07709 รพ.สต.ห้วยพุก</t>
  </si>
  <si>
    <t>07710 รพ.สต.สำนักขุนเณร</t>
  </si>
  <si>
    <t>27980 โรงพยาบาลดงเจริญ</t>
  </si>
  <si>
    <t>07678 รพ.สต.บ้านบัวยาง ตำบลหนองหลุม</t>
  </si>
  <si>
    <t>07679 รพ.สต.บ้านนา</t>
  </si>
  <si>
    <t>07680 รพ.สต.หนองสะเดา ตำบลบ้านนา</t>
  </si>
  <si>
    <t>07685 รพ.สต.บ้านหนองหญ้าปล้อง ตำบลหนองหลุม</t>
  </si>
  <si>
    <t>07686 รพ.สต.บ้านคุยกระชาย ตำบลวังโมกข์</t>
  </si>
  <si>
    <t>07687 รพ.สต.บึงบัว ตำบลบ้านนา</t>
  </si>
  <si>
    <t>07688 รพ.สต.บ้านหนองขาว ตำบลบึงบัว</t>
  </si>
  <si>
    <t>11631 โรงพยาบาลวชิรบารมี</t>
  </si>
  <si>
    <t>จำนวนเฉลี่ยไตรมาส</t>
  </si>
  <si>
    <t>ผังแนวทางการพัฒนา และกำกับติดตาม การดำเนินงานพัฒนางานแพทย์แผนไทยและแพทย์ทางเลือกระดับจังหวัด</t>
  </si>
  <si>
    <t xml:space="preserve">ตัวชี้วัด ร้อยละผู้ป่วยนอกที่รับบริการแพทย์แผนไทยและแพทย์ทางเลือก    </t>
  </si>
  <si>
    <t>ค่าเป้าหมาย</t>
  </si>
  <si>
    <t>แผนพัฒนาศักยภาพบุคลากร ระดับ รพสต. เพื่อการจัดบริการส่งเสริมสุขภาพตามหลักการแพทย์แผนไทย</t>
  </si>
  <si>
    <t>จัดทำตาราง ผลงานเป้าหมายระดับอำเภอและระดับตำบล ตามเกณฑ์ตัวชี้วัดที่กำหนด</t>
  </si>
  <si>
    <t>ชี้แจง ผู้รับผิดชอบงานแพทย์แผนไทย ระดับอำเภอ ทั้ง รพ และ สสอ</t>
  </si>
  <si>
    <t>แนวทางปฏิบัติ</t>
  </si>
  <si>
    <t>1. ให้มีการประชุม ชี้แจง ค่าเป้าหมาย และแจกแจงผลงานเป้าหมายของแต่ละรายตำบล ให้รับทราบ</t>
  </si>
  <si>
    <t>2.ให้ทุกหน่วยบริการ ทั้งที่มีการจัดบริการแพทย์แผนไทย และไม่มีบริการแพทย์แผนไทย ดำเนินการและบันทึกข้อมูลในโปรแกรม HosXp ให้ได้ตามค่าผลงานเป้าหมายที่กำหนด อาจแบ่งเป็นรายเดือน หรือ รายไตรมาส</t>
  </si>
  <si>
    <t xml:space="preserve">3. กิจกรรมที่ควรทำ ได้แก่ การบริการแพทย์แผนไทย   การใช้ยาสมุนไพร  การส่งเสริมสุขภาพต่างๆ เช่น การให้คำแนะนำ การกายบริหาร การทำสมาธิ สวดมนตร์ </t>
  </si>
  <si>
    <t>5.ในกรณี่ที่บุคลากร รพสต. ไม่มีความรู้เรื่องแพทย์แผนไทย พื้นที่อำเภอ อาจจัดทำแผน พัฒนา โดยให้แพทย์แผนไทย ระดับอำเภอเป็นผู้สอนได้ หรืออาจจัดเป็นภาพจังหวัด</t>
  </si>
  <si>
    <t xml:space="preserve">4.หน่วยบริการที่ไม่มีการจัดบริการ ให้ มีส่วร่วมในการพัฒนาตัวชี้วัด อำเภอ ด้วยการเน้นกิจกรรมส่งเสริมสุขภาพ อย่างง่าย ตามหลักแพทย์แผนไทยหรือแพทย์ทางเลือก </t>
  </si>
  <si>
    <t>ที่ต้องดำเนินการที่สิ้นปีดำเนินงาน 2560</t>
  </si>
  <si>
    <t>ติดลบ หมายถึง ทำผลงานเกินที่กำหนดแล้ว</t>
  </si>
  <si>
    <t>แต่ยังสามารถทำได้อีก เพื่อพัฒนาตัวชี้วัดสูงขึ้น</t>
  </si>
  <si>
    <t>มากกว่า เป้ารวมที่กำหนด</t>
  </si>
  <si>
    <t>วัตถุประสงค์</t>
  </si>
  <si>
    <t>2.เพื่อให้เกิดความร่วมมือของทุกหน่วยงาน ในระดับ อำเภอและระดับตำบล โดยเฉพาะ รพสต. ที่ไม่ได้มีการจัดบริการแพทย์แผนไทย ในการพัฒนางานและตัวชี้วัดแพทย์แผนไทย</t>
  </si>
  <si>
    <t>3.เพื่อผลักดัน ให้เกิดการดำเนินการบูรณาการแพทย์แผนไทยและแพทย์ทางเลือก ในการส่งเสริมสุขภาพ ตามยุทธศาสตร์จังหวัด ในทุกหน่วยบริการ ทุกระดับ โดยเฉพาะ รพสต . ทั้งที่มีแพทย์แผนไทยและไม่มี</t>
  </si>
  <si>
    <t>1. เพื่อแก้ไขปัญหาตัวชี้วัดที่ยังไม่ผ่านเกณฑ์ ทั้ง ระดับจังหวัด เขตสุขภาพและประเทศ</t>
  </si>
  <si>
    <t>จำนวนผู้รับบริการเฉลี่ย (ปี58-59)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</si>
</sst>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  <font>
      <sz val="14"/>
      <color rgb="FF333333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20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 applyAlignment="1"/>
    <xf numFmtId="0" fontId="3" fillId="0" borderId="7" xfId="0" applyFont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/>
    </xf>
    <xf numFmtId="1" fontId="9" fillId="3" borderId="7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1" fontId="3" fillId="0" borderId="7" xfId="0" applyNumberFormat="1" applyFont="1" applyBorder="1"/>
    <xf numFmtId="3" fontId="3" fillId="0" borderId="7" xfId="0" applyNumberFormat="1" applyFont="1" applyBorder="1"/>
    <xf numFmtId="0" fontId="3" fillId="0" borderId="0" xfId="0" applyFont="1" applyBorder="1"/>
    <xf numFmtId="0" fontId="3" fillId="0" borderId="7" xfId="0" applyFont="1" applyBorder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top"/>
    </xf>
    <xf numFmtId="1" fontId="9" fillId="3" borderId="12" xfId="0" applyNumberFormat="1" applyFont="1" applyFill="1" applyBorder="1" applyAlignment="1">
      <alignment horizontal="center"/>
    </xf>
    <xf numFmtId="0" fontId="11" fillId="5" borderId="7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2" fillId="0" borderId="0" xfId="0" applyFont="1"/>
    <xf numFmtId="0" fontId="3" fillId="0" borderId="7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3" fillId="0" borderId="19" xfId="0" applyFont="1" applyFill="1" applyBorder="1" applyAlignment="1"/>
    <xf numFmtId="0" fontId="15" fillId="6" borderId="12" xfId="0" applyFont="1" applyFill="1" applyBorder="1"/>
    <xf numFmtId="0" fontId="15" fillId="6" borderId="14" xfId="0" applyFont="1" applyFill="1" applyBorder="1"/>
    <xf numFmtId="0" fontId="15" fillId="6" borderId="20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13" fillId="0" borderId="16" xfId="0" applyFont="1" applyFill="1" applyBorder="1" applyAlignment="1">
      <alignment horizontal="left"/>
    </xf>
    <xf numFmtId="0" fontId="13" fillId="0" borderId="17" xfId="0" applyFont="1" applyFill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5" fillId="6" borderId="15" xfId="0" applyFont="1" applyFill="1" applyBorder="1" applyAlignment="1">
      <alignment horizontal="center"/>
    </xf>
    <xf numFmtId="0" fontId="15" fillId="6" borderId="16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3AC2A15-05F4-4D49-9A95-E01F7C1E28A1}" type="doc">
      <dgm:prSet loTypeId="urn:microsoft.com/office/officeart/2005/8/layout/chevron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th-TH"/>
        </a:p>
      </dgm:t>
    </dgm:pt>
    <dgm:pt modelId="{FEF81273-C683-40B6-9735-EEB490AAA0C0}">
      <dgm:prSet phldrT="[ข้อความ]" custT="1">
        <dgm:style>
          <a:lnRef idx="3">
            <a:schemeClr val="lt1"/>
          </a:lnRef>
          <a:fillRef idx="1">
            <a:schemeClr val="accent5"/>
          </a:fillRef>
          <a:effectRef idx="1">
            <a:schemeClr val="accent5"/>
          </a:effectRef>
          <a:fontRef idx="minor">
            <a:schemeClr val="lt1"/>
          </a:fontRef>
        </dgm:style>
      </dgm:prSet>
      <dgm:spPr/>
      <dgm:t>
        <a:bodyPr/>
        <a:lstStyle/>
        <a:p>
          <a:r>
            <a:rPr lang="th-TH" sz="2400">
              <a:latin typeface="TH SarabunPSK" pitchFamily="34" charset="-34"/>
              <a:cs typeface="TH SarabunPSK" pitchFamily="34" charset="-34"/>
            </a:rPr>
            <a:t>จังหวัด</a:t>
          </a:r>
        </a:p>
      </dgm:t>
    </dgm:pt>
    <dgm:pt modelId="{C1DF4CFF-E2B4-4BDE-BFBC-763F9533D72A}" type="parTrans" cxnId="{6B3F7A93-7F1A-4399-A069-19A6A115EA45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8568432A-4604-4C30-A8F7-5E5EB0EAFA67}" type="sibTrans" cxnId="{6B3F7A93-7F1A-4399-A069-19A6A115EA45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77A2F232-A947-42C0-9AB8-EEA782AE28F0}">
      <dgm:prSet phldrT="[ข้อความ]" custT="1"/>
      <dgm:spPr/>
      <dgm:t>
        <a:bodyPr/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กำหนดตัวชี้วัดและค่าเป้าหมาย</a:t>
          </a:r>
        </a:p>
      </dgm:t>
    </dgm:pt>
    <dgm:pt modelId="{305F053B-930C-4DAC-A9CD-2E74938F4B18}" type="parTrans" cxnId="{C6AA4FD6-BE4B-4802-8A71-B15AA81CC5E2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51F53899-A064-45FD-A852-73DBFC93313F}" type="sibTrans" cxnId="{C6AA4FD6-BE4B-4802-8A71-B15AA81CC5E2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D3769F2E-7BE1-4407-94B2-D84792223AFB}">
      <dgm:prSet phldrT="[ข้อความ]" custT="1"/>
      <dgm:spPr/>
      <dgm:t>
        <a:bodyPr/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กำหนดประมาณการผลงานเป้าหมาย ระดับอำเภอ และระดับตำบล ที่ต้องดำเนินการ </a:t>
          </a:r>
        </a:p>
      </dgm:t>
    </dgm:pt>
    <dgm:pt modelId="{68DBF4DC-7D20-4D77-9E7C-41AAFE9614E0}" type="parTrans" cxnId="{98F1641F-3AC3-4882-B359-60BC40C7ED05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38A2F351-5D94-4BE5-942C-EC359A10FB1C}" type="sibTrans" cxnId="{98F1641F-3AC3-4882-B359-60BC40C7ED05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E96B5B10-835E-47B2-93C8-DAD426463B82}">
      <dgm:prSet phldrT="[ข้อความ]" custT="1">
        <dgm:style>
          <a:lnRef idx="3">
            <a:schemeClr val="lt1"/>
          </a:lnRef>
          <a:fillRef idx="1">
            <a:schemeClr val="accent5"/>
          </a:fillRef>
          <a:effectRef idx="1">
            <a:schemeClr val="accent5"/>
          </a:effectRef>
          <a:fontRef idx="minor">
            <a:schemeClr val="lt1"/>
          </a:fontRef>
        </dgm:style>
      </dgm:prSet>
      <dgm:spPr/>
      <dgm:t>
        <a:bodyPr/>
        <a:lstStyle/>
        <a:p>
          <a:r>
            <a:rPr lang="th-TH" sz="2400">
              <a:latin typeface="TH SarabunPSK" pitchFamily="34" charset="-34"/>
              <a:cs typeface="TH SarabunPSK" pitchFamily="34" charset="-34"/>
            </a:rPr>
            <a:t>อำเภอ</a:t>
          </a:r>
        </a:p>
      </dgm:t>
    </dgm:pt>
    <dgm:pt modelId="{F690A7B7-4930-4B79-9642-5FF7AAA5B48E}" type="parTrans" cxnId="{9E406983-647B-45E9-A0E8-95CD17581901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AA5E1646-4AEF-4CF8-B3EC-52AF5EE86E8E}" type="sibTrans" cxnId="{9E406983-647B-45E9-A0E8-95CD17581901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CFAFA4C1-2CBD-484F-B9CA-4C17AA3CD978}">
      <dgm:prSet phldrT="[ข้อความ]" custT="1"/>
      <dgm:spPr/>
      <dgm:t>
        <a:bodyPr/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ชี้แจงและทำข้อตกลง ค่าเป้าหมายและประมาณการผลงานเป้าหมาย ของหน่วยงานทุกระดับ ทั้งรพ. และรพสต</a:t>
          </a:r>
        </a:p>
      </dgm:t>
    </dgm:pt>
    <dgm:pt modelId="{F42C8ABE-B2FF-4BF5-8631-1C90DC834745}" type="parTrans" cxnId="{85EFC4CA-EC61-470F-82CE-6BA77AE07D56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48EB5E49-D2F1-4B9C-80C8-619F0DB2C1DD}" type="sibTrans" cxnId="{85EFC4CA-EC61-470F-82CE-6BA77AE07D56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1E05D8CE-F8D8-4489-BC03-BD9793C9AC60}">
      <dgm:prSet phldrT="[ข้อความ]" custT="1"/>
      <dgm:spPr/>
      <dgm:t>
        <a:bodyPr/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จัดทำแผนพัฒนา ระบบบริการ  และ แผนการบูรณาการแพทย์แผนไทยและแพทย์ทางเลือกส่งเสริมสุขภาพ ในทุก หน่วยบริการ</a:t>
          </a:r>
        </a:p>
      </dgm:t>
    </dgm:pt>
    <dgm:pt modelId="{03BEE46A-DF4A-4118-A912-9A104C188CCC}" type="parTrans" cxnId="{98A1963D-CA11-4B60-86A0-EDA0D6003D17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D2640C3A-AAEE-473B-9A0A-4C52A56DCBD7}" type="sibTrans" cxnId="{98A1963D-CA11-4B60-86A0-EDA0D6003D17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FAD2FFE9-8638-45DB-97E5-64082F406B87}">
      <dgm:prSet phldrT="[ข้อความ]" custT="1">
        <dgm:style>
          <a:lnRef idx="3">
            <a:schemeClr val="lt1"/>
          </a:lnRef>
          <a:fillRef idx="1">
            <a:schemeClr val="accent5"/>
          </a:fillRef>
          <a:effectRef idx="1">
            <a:schemeClr val="accent5"/>
          </a:effectRef>
          <a:fontRef idx="minor">
            <a:schemeClr val="lt1"/>
          </a:fontRef>
        </dgm:style>
      </dgm:prSet>
      <dgm:spPr/>
      <dgm:t>
        <a:bodyPr/>
        <a:lstStyle/>
        <a:p>
          <a:r>
            <a:rPr lang="th-TH" sz="2400">
              <a:latin typeface="TH SarabunPSK" pitchFamily="34" charset="-34"/>
              <a:cs typeface="TH SarabunPSK" pitchFamily="34" charset="-34"/>
            </a:rPr>
            <a:t>ตำบล</a:t>
          </a:r>
        </a:p>
      </dgm:t>
    </dgm:pt>
    <dgm:pt modelId="{7685E4D5-2C6D-45AE-8193-AFE22480076C}" type="parTrans" cxnId="{EFA69E62-7628-4AB2-8E39-FFAC5D850570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88E79E5A-F5BF-4BF6-850F-40351E35DF40}" type="sibTrans" cxnId="{EFA69E62-7628-4AB2-8E39-FFAC5D850570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DBA313CB-B4E0-4619-ABAA-88DF6A69546C}">
      <dgm:prSet phldrT="[ข้อความ]" custT="1"/>
      <dgm:spPr/>
      <dgm:t>
        <a:bodyPr/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ดำเนินการ ตามแผนงาน เพื่อให้ บรรลุตามประมาณการผลงานเป้าหมายของหน่วยบริการ </a:t>
          </a:r>
        </a:p>
      </dgm:t>
    </dgm:pt>
    <dgm:pt modelId="{342FC6C7-BA7A-40D8-94DC-4C730196C9BD}" type="parTrans" cxnId="{5E1CEB3B-6E64-439F-8DFC-31BCFCF2CE5F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E3268C65-A0B2-42D3-9236-07939420D001}" type="sibTrans" cxnId="{5E1CEB3B-6E64-439F-8DFC-31BCFCF2CE5F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FBF49320-612E-49CF-A35C-1F0E6D348D68}">
      <dgm:prSet phldrT="[ข้อความ]" custT="1"/>
      <dgm:spPr/>
      <dgm:t>
        <a:bodyPr/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ติดตาม กำกับ แผนและผลงานให้ เป็นไปตามค่าประมาณการผลงานเป้าหมายที่กำหนด</a:t>
          </a:r>
        </a:p>
      </dgm:t>
    </dgm:pt>
    <dgm:pt modelId="{AC22519D-AD15-4BD9-BA2D-3E7522C7E9C7}" type="parTrans" cxnId="{B620CDC7-E6D0-4120-99BF-CE820BDDE6FE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569AA8CD-F006-49F7-A7CB-043C25BAEFA4}" type="sibTrans" cxnId="{B620CDC7-E6D0-4120-99BF-CE820BDDE6FE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855C5459-53C5-44A9-83CE-C99BE0613ABC}">
      <dgm:prSet phldrT="[ข้อความ]" custT="1"/>
      <dgm:spPr/>
      <dgm:t>
        <a:bodyPr/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 ติดตาม กำกับ ผลงาน ตามประมาณการผลงานเป้าหมายที่กำหนด ของแต่ละหน่วยบริการ รายเดือน รายไตรมาส</a:t>
          </a:r>
        </a:p>
      </dgm:t>
    </dgm:pt>
    <dgm:pt modelId="{38A88F42-2100-4B9C-A78D-1CFD1A9ACD9F}" type="parTrans" cxnId="{233ADC7A-9D7D-4FCA-A448-BD1B74E4243B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F0812316-D2DE-4453-97DD-CD9499EADCF6}" type="sibTrans" cxnId="{233ADC7A-9D7D-4FCA-A448-BD1B74E4243B}">
      <dgm:prSet/>
      <dgm:spPr/>
      <dgm:t>
        <a:bodyPr/>
        <a:lstStyle/>
        <a:p>
          <a:endParaRPr lang="th-TH" sz="1400">
            <a:latin typeface="TH SarabunPSK" pitchFamily="34" charset="-34"/>
            <a:cs typeface="TH SarabunPSK" pitchFamily="34" charset="-34"/>
          </a:endParaRPr>
        </a:p>
      </dgm:t>
    </dgm:pt>
    <dgm:pt modelId="{EA1CBE4B-C915-43E3-9EAA-13BC424134B8}">
      <dgm:prSet phldrT="[ข้อความ]" custT="1"/>
      <dgm:spPr/>
      <dgm:t>
        <a:bodyPr/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ติดตาม กำกับผลงาน ตามประมาณการผลงานเป้าหมายที่กำหนด รายหน่วยบริการ รายเดือน รายไตรมาส                                                                     </a:t>
          </a:r>
        </a:p>
      </dgm:t>
    </dgm:pt>
    <dgm:pt modelId="{B8F961A8-0F14-470F-8FDB-5C6B12451F55}" type="parTrans" cxnId="{98E2B034-023A-4968-8366-64834F6E53CF}">
      <dgm:prSet/>
      <dgm:spPr/>
      <dgm:t>
        <a:bodyPr/>
        <a:lstStyle/>
        <a:p>
          <a:endParaRPr lang="th-TH"/>
        </a:p>
      </dgm:t>
    </dgm:pt>
    <dgm:pt modelId="{32F2D6A3-F026-4FAA-A89C-A37DA90091D6}" type="sibTrans" cxnId="{98E2B034-023A-4968-8366-64834F6E53CF}">
      <dgm:prSet/>
      <dgm:spPr/>
      <dgm:t>
        <a:bodyPr/>
        <a:lstStyle/>
        <a:p>
          <a:endParaRPr lang="th-TH"/>
        </a:p>
      </dgm:t>
    </dgm:pt>
    <dgm:pt modelId="{D2EBFC36-5781-421C-A189-59A76A9C552D}">
      <dgm:prSet phldrT="[ข้อความ]" custT="1"/>
      <dgm:spPr/>
      <dgm:t>
        <a:bodyPr/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จัดทำแผน พัฒนา ระดับจังหวัด </a:t>
          </a:r>
        </a:p>
      </dgm:t>
    </dgm:pt>
    <dgm:pt modelId="{FCE4FC71-AE10-476A-8462-A7B90DCF7BFF}" type="parTrans" cxnId="{D46DA942-C7F1-4909-8579-DED333428574}">
      <dgm:prSet/>
      <dgm:spPr/>
      <dgm:t>
        <a:bodyPr/>
        <a:lstStyle/>
        <a:p>
          <a:endParaRPr lang="th-TH"/>
        </a:p>
      </dgm:t>
    </dgm:pt>
    <dgm:pt modelId="{7FD009FC-7E1F-43B6-BDED-33E45D72B66B}" type="sibTrans" cxnId="{D46DA942-C7F1-4909-8579-DED333428574}">
      <dgm:prSet/>
      <dgm:spPr/>
      <dgm:t>
        <a:bodyPr/>
        <a:lstStyle/>
        <a:p>
          <a:endParaRPr lang="th-TH"/>
        </a:p>
      </dgm:t>
    </dgm:pt>
    <dgm:pt modelId="{E87BA460-DEDF-4DA1-8D14-C4B237E6C96C}" type="pres">
      <dgm:prSet presAssocID="{13AC2A15-05F4-4D49-9A95-E01F7C1E28A1}" presName="linearFlow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th-TH"/>
        </a:p>
      </dgm:t>
    </dgm:pt>
    <dgm:pt modelId="{DFF1F570-0863-422F-A462-F157BB51F547}" type="pres">
      <dgm:prSet presAssocID="{FEF81273-C683-40B6-9735-EEB490AAA0C0}" presName="composite" presStyleCnt="0"/>
      <dgm:spPr/>
    </dgm:pt>
    <dgm:pt modelId="{80567658-5C1D-4B84-B7C1-E01C3DA2FE50}" type="pres">
      <dgm:prSet presAssocID="{FEF81273-C683-40B6-9735-EEB490AAA0C0}" presName="parentText" presStyleLbl="alignNode1" presStyleIdx="0" presStyleCnt="3">
        <dgm:presLayoutVars>
          <dgm:chMax val="1"/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1D0940EE-9AAA-49A8-8894-0D670B788EEA}" type="pres">
      <dgm:prSet presAssocID="{FEF81273-C683-40B6-9735-EEB490AAA0C0}" presName="descendantText" presStyleLbl="alignAcc1" presStyleIdx="0" presStyleCnt="3" custScaleX="100291" custScaleY="113076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8AFDD110-3F6A-4CDE-8BFC-BB2BA658BF61}" type="pres">
      <dgm:prSet presAssocID="{8568432A-4604-4C30-A8F7-5E5EB0EAFA67}" presName="sp" presStyleCnt="0"/>
      <dgm:spPr/>
    </dgm:pt>
    <dgm:pt modelId="{44B0DDFE-5BB0-41A8-BACA-C8C1F2416DD2}" type="pres">
      <dgm:prSet presAssocID="{E96B5B10-835E-47B2-93C8-DAD426463B82}" presName="composite" presStyleCnt="0"/>
      <dgm:spPr/>
    </dgm:pt>
    <dgm:pt modelId="{AAB3E7EE-F28B-4E71-9C11-5ECBF20D614A}" type="pres">
      <dgm:prSet presAssocID="{E96B5B10-835E-47B2-93C8-DAD426463B82}" presName="parentText" presStyleLbl="alignNode1" presStyleIdx="1" presStyleCnt="3">
        <dgm:presLayoutVars>
          <dgm:chMax val="1"/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0C20D47B-8F56-42F9-AA50-2754F9AC7BD2}" type="pres">
      <dgm:prSet presAssocID="{E96B5B10-835E-47B2-93C8-DAD426463B82}" presName="descendantText" presStyleLbl="alignAcc1" presStyleIdx="1" presStyleCnt="3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617817CC-B13E-4A10-9252-E7A6A5E4A06D}" type="pres">
      <dgm:prSet presAssocID="{AA5E1646-4AEF-4CF8-B3EC-52AF5EE86E8E}" presName="sp" presStyleCnt="0"/>
      <dgm:spPr/>
    </dgm:pt>
    <dgm:pt modelId="{951E2362-9648-4BB0-915B-5528F47211EE}" type="pres">
      <dgm:prSet presAssocID="{FAD2FFE9-8638-45DB-97E5-64082F406B87}" presName="composite" presStyleCnt="0"/>
      <dgm:spPr/>
    </dgm:pt>
    <dgm:pt modelId="{0F7EC033-24C7-4EFA-A4FE-CB2384E24C74}" type="pres">
      <dgm:prSet presAssocID="{FAD2FFE9-8638-45DB-97E5-64082F406B87}" presName="parentText" presStyleLbl="alignNode1" presStyleIdx="2" presStyleCnt="3">
        <dgm:presLayoutVars>
          <dgm:chMax val="1"/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1A666628-AD4B-4503-868D-D6A2649D9E53}" type="pres">
      <dgm:prSet presAssocID="{FAD2FFE9-8638-45DB-97E5-64082F406B87}" presName="descendantText" presStyleLbl="alignAcc1" presStyleIdx="2" presStyleCnt="3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</dgm:ptLst>
  <dgm:cxnLst>
    <dgm:cxn modelId="{89EF89F5-8FBE-4384-95F4-1A8E22AF8D14}" type="presOf" srcId="{77A2F232-A947-42C0-9AB8-EEA782AE28F0}" destId="{1D0940EE-9AAA-49A8-8894-0D670B788EEA}" srcOrd="0" destOrd="0" presId="urn:microsoft.com/office/officeart/2005/8/layout/chevron2"/>
    <dgm:cxn modelId="{85EFC4CA-EC61-470F-82CE-6BA77AE07D56}" srcId="{E96B5B10-835E-47B2-93C8-DAD426463B82}" destId="{CFAFA4C1-2CBD-484F-B9CA-4C17AA3CD978}" srcOrd="0" destOrd="0" parTransId="{F42C8ABE-B2FF-4BF5-8631-1C90DC834745}" sibTransId="{48EB5E49-D2F1-4B9C-80C8-619F0DB2C1DD}"/>
    <dgm:cxn modelId="{A07949AE-3568-45B3-9437-C9E389FD309E}" type="presOf" srcId="{EA1CBE4B-C915-43E3-9EAA-13BC424134B8}" destId="{1D0940EE-9AAA-49A8-8894-0D670B788EEA}" srcOrd="0" destOrd="3" presId="urn:microsoft.com/office/officeart/2005/8/layout/chevron2"/>
    <dgm:cxn modelId="{98A1963D-CA11-4B60-86A0-EDA0D6003D17}" srcId="{E96B5B10-835E-47B2-93C8-DAD426463B82}" destId="{1E05D8CE-F8D8-4489-BC03-BD9793C9AC60}" srcOrd="1" destOrd="0" parTransId="{03BEE46A-DF4A-4118-A912-9A104C188CCC}" sibTransId="{D2640C3A-AAEE-473B-9A0A-4C52A56DCBD7}"/>
    <dgm:cxn modelId="{6F9A6259-672F-4D34-878D-2E0408FAC932}" type="presOf" srcId="{1E05D8CE-F8D8-4489-BC03-BD9793C9AC60}" destId="{0C20D47B-8F56-42F9-AA50-2754F9AC7BD2}" srcOrd="0" destOrd="1" presId="urn:microsoft.com/office/officeart/2005/8/layout/chevron2"/>
    <dgm:cxn modelId="{98F1641F-3AC3-4882-B359-60BC40C7ED05}" srcId="{FEF81273-C683-40B6-9735-EEB490AAA0C0}" destId="{D3769F2E-7BE1-4407-94B2-D84792223AFB}" srcOrd="1" destOrd="0" parTransId="{68DBF4DC-7D20-4D77-9E7C-41AAFE9614E0}" sibTransId="{38A2F351-5D94-4BE5-942C-EC359A10FB1C}"/>
    <dgm:cxn modelId="{B620CDC7-E6D0-4120-99BF-CE820BDDE6FE}" srcId="{FAD2FFE9-8638-45DB-97E5-64082F406B87}" destId="{FBF49320-612E-49CF-A35C-1F0E6D348D68}" srcOrd="1" destOrd="0" parTransId="{AC22519D-AD15-4BD9-BA2D-3E7522C7E9C7}" sibTransId="{569AA8CD-F006-49F7-A7CB-043C25BAEFA4}"/>
    <dgm:cxn modelId="{C6AA4FD6-BE4B-4802-8A71-B15AA81CC5E2}" srcId="{FEF81273-C683-40B6-9735-EEB490AAA0C0}" destId="{77A2F232-A947-42C0-9AB8-EEA782AE28F0}" srcOrd="0" destOrd="0" parTransId="{305F053B-930C-4DAC-A9CD-2E74938F4B18}" sibTransId="{51F53899-A064-45FD-A852-73DBFC93313F}"/>
    <dgm:cxn modelId="{3938BF1A-AB5F-4308-B159-F3E736BF0247}" type="presOf" srcId="{D2EBFC36-5781-421C-A189-59A76A9C552D}" destId="{1D0940EE-9AAA-49A8-8894-0D670B788EEA}" srcOrd="0" destOrd="2" presId="urn:microsoft.com/office/officeart/2005/8/layout/chevron2"/>
    <dgm:cxn modelId="{D46DA942-C7F1-4909-8579-DED333428574}" srcId="{FEF81273-C683-40B6-9735-EEB490AAA0C0}" destId="{D2EBFC36-5781-421C-A189-59A76A9C552D}" srcOrd="2" destOrd="0" parTransId="{FCE4FC71-AE10-476A-8462-A7B90DCF7BFF}" sibTransId="{7FD009FC-7E1F-43B6-BDED-33E45D72B66B}"/>
    <dgm:cxn modelId="{5C4F7B7F-5703-43FF-A62F-9D7C14296483}" type="presOf" srcId="{FEF81273-C683-40B6-9735-EEB490AAA0C0}" destId="{80567658-5C1D-4B84-B7C1-E01C3DA2FE50}" srcOrd="0" destOrd="0" presId="urn:microsoft.com/office/officeart/2005/8/layout/chevron2"/>
    <dgm:cxn modelId="{233ADC7A-9D7D-4FCA-A448-BD1B74E4243B}" srcId="{E96B5B10-835E-47B2-93C8-DAD426463B82}" destId="{855C5459-53C5-44A9-83CE-C99BE0613ABC}" srcOrd="2" destOrd="0" parTransId="{38A88F42-2100-4B9C-A78D-1CFD1A9ACD9F}" sibTransId="{F0812316-D2DE-4453-97DD-CD9499EADCF6}"/>
    <dgm:cxn modelId="{F3E562D7-C49C-42AE-A8A2-3B3E85B87CCA}" type="presOf" srcId="{13AC2A15-05F4-4D49-9A95-E01F7C1E28A1}" destId="{E87BA460-DEDF-4DA1-8D14-C4B237E6C96C}" srcOrd="0" destOrd="0" presId="urn:microsoft.com/office/officeart/2005/8/layout/chevron2"/>
    <dgm:cxn modelId="{5E1CEB3B-6E64-439F-8DFC-31BCFCF2CE5F}" srcId="{FAD2FFE9-8638-45DB-97E5-64082F406B87}" destId="{DBA313CB-B4E0-4619-ABAA-88DF6A69546C}" srcOrd="0" destOrd="0" parTransId="{342FC6C7-BA7A-40D8-94DC-4C730196C9BD}" sibTransId="{E3268C65-A0B2-42D3-9236-07939420D001}"/>
    <dgm:cxn modelId="{E6E2DF75-913D-4083-9028-6DF77BC5366C}" type="presOf" srcId="{E96B5B10-835E-47B2-93C8-DAD426463B82}" destId="{AAB3E7EE-F28B-4E71-9C11-5ECBF20D614A}" srcOrd="0" destOrd="0" presId="urn:microsoft.com/office/officeart/2005/8/layout/chevron2"/>
    <dgm:cxn modelId="{26468614-8605-457E-8BF9-7347C6D73D84}" type="presOf" srcId="{855C5459-53C5-44A9-83CE-C99BE0613ABC}" destId="{0C20D47B-8F56-42F9-AA50-2754F9AC7BD2}" srcOrd="0" destOrd="2" presId="urn:microsoft.com/office/officeart/2005/8/layout/chevron2"/>
    <dgm:cxn modelId="{6B3F7A93-7F1A-4399-A069-19A6A115EA45}" srcId="{13AC2A15-05F4-4D49-9A95-E01F7C1E28A1}" destId="{FEF81273-C683-40B6-9735-EEB490AAA0C0}" srcOrd="0" destOrd="0" parTransId="{C1DF4CFF-E2B4-4BDE-BFBC-763F9533D72A}" sibTransId="{8568432A-4604-4C30-A8F7-5E5EB0EAFA67}"/>
    <dgm:cxn modelId="{9E406983-647B-45E9-A0E8-95CD17581901}" srcId="{13AC2A15-05F4-4D49-9A95-E01F7C1E28A1}" destId="{E96B5B10-835E-47B2-93C8-DAD426463B82}" srcOrd="1" destOrd="0" parTransId="{F690A7B7-4930-4B79-9642-5FF7AAA5B48E}" sibTransId="{AA5E1646-4AEF-4CF8-B3EC-52AF5EE86E8E}"/>
    <dgm:cxn modelId="{98E2B034-023A-4968-8366-64834F6E53CF}" srcId="{FEF81273-C683-40B6-9735-EEB490AAA0C0}" destId="{EA1CBE4B-C915-43E3-9EAA-13BC424134B8}" srcOrd="3" destOrd="0" parTransId="{B8F961A8-0F14-470F-8FDB-5C6B12451F55}" sibTransId="{32F2D6A3-F026-4FAA-A89C-A37DA90091D6}"/>
    <dgm:cxn modelId="{B539DC68-FE39-4CBC-8B26-B66D8FAB8700}" type="presOf" srcId="{DBA313CB-B4E0-4619-ABAA-88DF6A69546C}" destId="{1A666628-AD4B-4503-868D-D6A2649D9E53}" srcOrd="0" destOrd="0" presId="urn:microsoft.com/office/officeart/2005/8/layout/chevron2"/>
    <dgm:cxn modelId="{EFA69E62-7628-4AB2-8E39-FFAC5D850570}" srcId="{13AC2A15-05F4-4D49-9A95-E01F7C1E28A1}" destId="{FAD2FFE9-8638-45DB-97E5-64082F406B87}" srcOrd="2" destOrd="0" parTransId="{7685E4D5-2C6D-45AE-8193-AFE22480076C}" sibTransId="{88E79E5A-F5BF-4BF6-850F-40351E35DF40}"/>
    <dgm:cxn modelId="{23F21072-E253-4BFB-AC07-57C7A6A87282}" type="presOf" srcId="{FBF49320-612E-49CF-A35C-1F0E6D348D68}" destId="{1A666628-AD4B-4503-868D-D6A2649D9E53}" srcOrd="0" destOrd="1" presId="urn:microsoft.com/office/officeart/2005/8/layout/chevron2"/>
    <dgm:cxn modelId="{28ADADBA-0747-4B84-8CB2-9FDC76E1BC4D}" type="presOf" srcId="{CFAFA4C1-2CBD-484F-B9CA-4C17AA3CD978}" destId="{0C20D47B-8F56-42F9-AA50-2754F9AC7BD2}" srcOrd="0" destOrd="0" presId="urn:microsoft.com/office/officeart/2005/8/layout/chevron2"/>
    <dgm:cxn modelId="{62332383-33D3-474E-B244-AE769891C746}" type="presOf" srcId="{FAD2FFE9-8638-45DB-97E5-64082F406B87}" destId="{0F7EC033-24C7-4EFA-A4FE-CB2384E24C74}" srcOrd="0" destOrd="0" presId="urn:microsoft.com/office/officeart/2005/8/layout/chevron2"/>
    <dgm:cxn modelId="{8FE479D7-21C6-4F45-8EF1-2C4437D14533}" type="presOf" srcId="{D3769F2E-7BE1-4407-94B2-D84792223AFB}" destId="{1D0940EE-9AAA-49A8-8894-0D670B788EEA}" srcOrd="0" destOrd="1" presId="urn:microsoft.com/office/officeart/2005/8/layout/chevron2"/>
    <dgm:cxn modelId="{A3F8AC16-260F-4C53-B04B-0846145DBCF9}" type="presParOf" srcId="{E87BA460-DEDF-4DA1-8D14-C4B237E6C96C}" destId="{DFF1F570-0863-422F-A462-F157BB51F547}" srcOrd="0" destOrd="0" presId="urn:microsoft.com/office/officeart/2005/8/layout/chevron2"/>
    <dgm:cxn modelId="{E99F2B30-0D67-4D38-BE4F-081B3C00CF2E}" type="presParOf" srcId="{DFF1F570-0863-422F-A462-F157BB51F547}" destId="{80567658-5C1D-4B84-B7C1-E01C3DA2FE50}" srcOrd="0" destOrd="0" presId="urn:microsoft.com/office/officeart/2005/8/layout/chevron2"/>
    <dgm:cxn modelId="{3D09AE33-0D04-4329-A810-3F7FA6B92888}" type="presParOf" srcId="{DFF1F570-0863-422F-A462-F157BB51F547}" destId="{1D0940EE-9AAA-49A8-8894-0D670B788EEA}" srcOrd="1" destOrd="0" presId="urn:microsoft.com/office/officeart/2005/8/layout/chevron2"/>
    <dgm:cxn modelId="{48F49EB7-6DC2-4E27-9A6E-32D1470000FC}" type="presParOf" srcId="{E87BA460-DEDF-4DA1-8D14-C4B237E6C96C}" destId="{8AFDD110-3F6A-4CDE-8BFC-BB2BA658BF61}" srcOrd="1" destOrd="0" presId="urn:microsoft.com/office/officeart/2005/8/layout/chevron2"/>
    <dgm:cxn modelId="{79C9307B-E0AA-4C90-8089-8322C2A7B214}" type="presParOf" srcId="{E87BA460-DEDF-4DA1-8D14-C4B237E6C96C}" destId="{44B0DDFE-5BB0-41A8-BACA-C8C1F2416DD2}" srcOrd="2" destOrd="0" presId="urn:microsoft.com/office/officeart/2005/8/layout/chevron2"/>
    <dgm:cxn modelId="{22871BF3-0823-4F09-8195-1A7A1F345AA9}" type="presParOf" srcId="{44B0DDFE-5BB0-41A8-BACA-C8C1F2416DD2}" destId="{AAB3E7EE-F28B-4E71-9C11-5ECBF20D614A}" srcOrd="0" destOrd="0" presId="urn:microsoft.com/office/officeart/2005/8/layout/chevron2"/>
    <dgm:cxn modelId="{388EA61F-0325-4EE9-BFCD-DB8D81528083}" type="presParOf" srcId="{44B0DDFE-5BB0-41A8-BACA-C8C1F2416DD2}" destId="{0C20D47B-8F56-42F9-AA50-2754F9AC7BD2}" srcOrd="1" destOrd="0" presId="urn:microsoft.com/office/officeart/2005/8/layout/chevron2"/>
    <dgm:cxn modelId="{0EF4809C-32DE-43CA-9C5F-598A7CA696F4}" type="presParOf" srcId="{E87BA460-DEDF-4DA1-8D14-C4B237E6C96C}" destId="{617817CC-B13E-4A10-9252-E7A6A5E4A06D}" srcOrd="3" destOrd="0" presId="urn:microsoft.com/office/officeart/2005/8/layout/chevron2"/>
    <dgm:cxn modelId="{1C326193-5E80-4E23-9797-A281A27D563E}" type="presParOf" srcId="{E87BA460-DEDF-4DA1-8D14-C4B237E6C96C}" destId="{951E2362-9648-4BB0-915B-5528F47211EE}" srcOrd="4" destOrd="0" presId="urn:microsoft.com/office/officeart/2005/8/layout/chevron2"/>
    <dgm:cxn modelId="{6405BAC5-DF07-433A-9C58-6FC10DC5BCB9}" type="presParOf" srcId="{951E2362-9648-4BB0-915B-5528F47211EE}" destId="{0F7EC033-24C7-4EFA-A4FE-CB2384E24C74}" srcOrd="0" destOrd="0" presId="urn:microsoft.com/office/officeart/2005/8/layout/chevron2"/>
    <dgm:cxn modelId="{E241C176-DD59-415A-AB63-C1D2D7056E4D}" type="presParOf" srcId="{951E2362-9648-4BB0-915B-5528F47211EE}" destId="{1A666628-AD4B-4503-868D-D6A2649D9E53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2</xdr:row>
      <xdr:rowOff>33337</xdr:rowOff>
    </xdr:from>
    <xdr:to>
      <xdr:col>11</xdr:col>
      <xdr:colOff>1209676</xdr:colOff>
      <xdr:row>23</xdr:row>
      <xdr:rowOff>38100</xdr:rowOff>
    </xdr:to>
    <xdr:graphicFrame macro="">
      <xdr:nvGraphicFramePr>
        <xdr:cNvPr id="2" name="ไดอะแกรม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A19" workbookViewId="0">
      <selection activeCell="B46" sqref="B46"/>
    </sheetView>
  </sheetViews>
  <sheetFormatPr defaultRowHeight="14.25" x14ac:dyDescent="0.2"/>
  <cols>
    <col min="12" max="12" width="17.25" customWidth="1"/>
    <col min="18" max="18" width="0.125" customWidth="1"/>
  </cols>
  <sheetData>
    <row r="1" spans="1:21" s="42" customFormat="1" ht="27.75" x14ac:dyDescent="0.65">
      <c r="A1" s="69" t="s">
        <v>154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4" spans="1:21" ht="21.75" x14ac:dyDescent="0.5">
      <c r="M4" s="72" t="s">
        <v>158</v>
      </c>
      <c r="N4" s="72"/>
      <c r="O4" s="72"/>
      <c r="P4" s="72"/>
      <c r="Q4" s="72"/>
      <c r="R4" s="72"/>
      <c r="S4" s="72"/>
      <c r="T4" s="72"/>
      <c r="U4" s="72"/>
    </row>
    <row r="5" spans="1:21" ht="21.75" x14ac:dyDescent="0.5">
      <c r="M5" s="72" t="s">
        <v>159</v>
      </c>
      <c r="N5" s="72"/>
      <c r="O5" s="72"/>
      <c r="P5" s="72"/>
      <c r="Q5" s="72"/>
      <c r="R5" s="72"/>
      <c r="S5" s="72"/>
      <c r="T5" s="72"/>
      <c r="U5" s="72"/>
    </row>
    <row r="6" spans="1:21" ht="21.75" x14ac:dyDescent="0.5">
      <c r="M6" s="72" t="s">
        <v>157</v>
      </c>
      <c r="N6" s="72"/>
      <c r="O6" s="72"/>
      <c r="P6" s="72"/>
      <c r="Q6" s="72"/>
      <c r="R6" s="72"/>
      <c r="S6" s="72"/>
      <c r="T6" s="72"/>
      <c r="U6" s="72"/>
    </row>
    <row r="7" spans="1:21" x14ac:dyDescent="0.2">
      <c r="M7" s="73"/>
      <c r="N7" s="73"/>
      <c r="O7" s="73"/>
      <c r="P7" s="73"/>
      <c r="Q7" s="73"/>
      <c r="R7" s="73"/>
      <c r="S7" s="73"/>
      <c r="T7" s="73"/>
      <c r="U7" s="73"/>
    </row>
    <row r="11" spans="1:21" ht="17.25" x14ac:dyDescent="0.4">
      <c r="M11" s="74"/>
      <c r="N11" s="74"/>
      <c r="O11" s="74"/>
      <c r="P11" s="74"/>
      <c r="Q11" s="74"/>
      <c r="R11" s="74"/>
      <c r="S11" s="74"/>
      <c r="T11" s="74"/>
      <c r="U11" s="74"/>
    </row>
    <row r="24" spans="2:17" ht="30.75" x14ac:dyDescent="0.7"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50" t="s">
        <v>156</v>
      </c>
    </row>
    <row r="25" spans="2:17" ht="30.75" x14ac:dyDescent="0.7">
      <c r="B25" s="70" t="s">
        <v>155</v>
      </c>
      <c r="C25" s="71"/>
      <c r="D25" s="71"/>
      <c r="E25" s="71"/>
      <c r="F25" s="71"/>
      <c r="G25" s="71"/>
      <c r="H25" s="71"/>
      <c r="I25" s="71"/>
      <c r="J25" s="71"/>
      <c r="K25" s="71"/>
      <c r="L25" s="51">
        <v>18.5</v>
      </c>
    </row>
    <row r="28" spans="2:17" ht="24" x14ac:dyDescent="0.55000000000000004">
      <c r="B28" s="52" t="s">
        <v>170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</row>
    <row r="29" spans="2:17" s="7" customFormat="1" ht="24" x14ac:dyDescent="0.55000000000000004">
      <c r="B29" s="63" t="s">
        <v>173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</row>
    <row r="30" spans="2:17" s="7" customFormat="1" ht="24" x14ac:dyDescent="0.55000000000000004">
      <c r="B30" s="63" t="s">
        <v>171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2:17" s="7" customFormat="1" ht="24" x14ac:dyDescent="0.55000000000000004">
      <c r="B31" s="66" t="s">
        <v>172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</row>
    <row r="32" spans="2:17" s="7" customFormat="1" ht="24" x14ac:dyDescent="0.55000000000000004"/>
    <row r="33" spans="2:18" s="7" customFormat="1" ht="24" x14ac:dyDescent="0.55000000000000004">
      <c r="B33" s="55" t="s">
        <v>160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44"/>
    </row>
    <row r="34" spans="2:18" s="7" customFormat="1" ht="24" x14ac:dyDescent="0.55000000000000004">
      <c r="B34" s="45" t="s">
        <v>161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7"/>
    </row>
    <row r="35" spans="2:18" ht="24" x14ac:dyDescent="0.55000000000000004">
      <c r="B35" s="57" t="s">
        <v>162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9"/>
    </row>
    <row r="36" spans="2:18" ht="24" x14ac:dyDescent="0.55000000000000004">
      <c r="B36" s="57" t="s">
        <v>163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9"/>
    </row>
    <row r="37" spans="2:18" ht="24" x14ac:dyDescent="0.55000000000000004">
      <c r="B37" s="57" t="s">
        <v>165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9"/>
    </row>
    <row r="38" spans="2:18" ht="24" x14ac:dyDescent="0.55000000000000004">
      <c r="B38" s="60" t="s">
        <v>164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</row>
  </sheetData>
  <mergeCells count="16">
    <mergeCell ref="A1:L1"/>
    <mergeCell ref="B25:K25"/>
    <mergeCell ref="M6:U6"/>
    <mergeCell ref="M4:U4"/>
    <mergeCell ref="M7:U7"/>
    <mergeCell ref="M5:U5"/>
    <mergeCell ref="M11:U11"/>
    <mergeCell ref="B28:Q28"/>
    <mergeCell ref="B33:Q33"/>
    <mergeCell ref="B37:R37"/>
    <mergeCell ref="B38:R38"/>
    <mergeCell ref="B36:R36"/>
    <mergeCell ref="B35:R35"/>
    <mergeCell ref="B29:Q29"/>
    <mergeCell ref="B30:Q30"/>
    <mergeCell ref="B31:Q3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3"/>
  <sheetViews>
    <sheetView workbookViewId="0">
      <selection activeCell="N13" sqref="N13:N15"/>
    </sheetView>
  </sheetViews>
  <sheetFormatPr defaultRowHeight="21.75" x14ac:dyDescent="0.5"/>
  <cols>
    <col min="1" max="1" width="32.125" style="9" customWidth="1"/>
    <col min="2" max="4" width="9" style="9"/>
    <col min="5" max="5" width="9.75" style="9" customWidth="1"/>
    <col min="6" max="10" width="9" style="9"/>
    <col min="11" max="11" width="16" style="9" customWidth="1"/>
    <col min="12" max="12" width="16.375" style="9" customWidth="1"/>
    <col min="13" max="13" width="15.75" style="9" customWidth="1"/>
    <col min="14" max="14" width="27" style="9" customWidth="1"/>
    <col min="15" max="16384" width="9" style="9"/>
  </cols>
  <sheetData>
    <row r="1" spans="1:14" ht="21.75" customHeight="1" x14ac:dyDescent="0.5">
      <c r="A1" s="96" t="s">
        <v>0</v>
      </c>
      <c r="B1" s="96" t="s">
        <v>1</v>
      </c>
      <c r="C1" s="96"/>
      <c r="D1" s="96"/>
      <c r="E1" s="97" t="s">
        <v>2</v>
      </c>
      <c r="F1" s="96" t="s">
        <v>3</v>
      </c>
      <c r="G1" s="96"/>
      <c r="H1" s="96"/>
      <c r="I1" s="96" t="s">
        <v>4</v>
      </c>
      <c r="J1" s="95" t="s">
        <v>5</v>
      </c>
      <c r="K1" s="9" t="s">
        <v>40</v>
      </c>
      <c r="L1" s="9" t="s">
        <v>42</v>
      </c>
      <c r="M1" s="9" t="s">
        <v>44</v>
      </c>
      <c r="N1" s="10" t="s">
        <v>46</v>
      </c>
    </row>
    <row r="2" spans="1:14" ht="81" customHeight="1" x14ac:dyDescent="0.5">
      <c r="A2" s="96"/>
      <c r="B2" s="11" t="s">
        <v>6</v>
      </c>
      <c r="C2" s="11" t="s">
        <v>7</v>
      </c>
      <c r="D2" s="11" t="s">
        <v>8</v>
      </c>
      <c r="E2" s="97"/>
      <c r="F2" s="11" t="s">
        <v>6</v>
      </c>
      <c r="G2" s="11" t="s">
        <v>7</v>
      </c>
      <c r="H2" s="11" t="s">
        <v>8</v>
      </c>
      <c r="I2" s="96"/>
      <c r="J2" s="95"/>
      <c r="K2" s="9" t="s">
        <v>41</v>
      </c>
      <c r="L2" s="9" t="s">
        <v>43</v>
      </c>
      <c r="M2" s="9" t="s">
        <v>45</v>
      </c>
      <c r="N2" s="10" t="s">
        <v>58</v>
      </c>
    </row>
    <row r="3" spans="1:14" ht="28.5" customHeight="1" x14ac:dyDescent="0.5">
      <c r="A3" s="11" t="s">
        <v>16</v>
      </c>
      <c r="B3" s="11">
        <v>4947</v>
      </c>
      <c r="C3" s="11">
        <v>3926</v>
      </c>
      <c r="D3" s="11">
        <v>3598</v>
      </c>
      <c r="E3" s="12">
        <v>3762</v>
      </c>
      <c r="F3" s="11">
        <v>81345</v>
      </c>
      <c r="G3" s="11">
        <v>74795</v>
      </c>
      <c r="H3" s="11">
        <v>78484</v>
      </c>
      <c r="I3" s="11">
        <v>76640</v>
      </c>
      <c r="J3" s="13">
        <f>(18.5*I3)/100</f>
        <v>14178.4</v>
      </c>
      <c r="K3" s="14">
        <f>J3/4</f>
        <v>3544.6</v>
      </c>
      <c r="L3" s="14">
        <f>K3/3</f>
        <v>1181.5333333333333</v>
      </c>
      <c r="M3" s="9">
        <v>2542</v>
      </c>
      <c r="N3" s="15">
        <f>J3-M3</f>
        <v>11636.4</v>
      </c>
    </row>
    <row r="4" spans="1:14" ht="23.25" customHeight="1" x14ac:dyDescent="0.5">
      <c r="A4" s="16" t="s">
        <v>116</v>
      </c>
      <c r="B4" s="16">
        <v>15</v>
      </c>
      <c r="C4" s="16">
        <v>239</v>
      </c>
      <c r="D4" s="16">
        <v>175</v>
      </c>
      <c r="E4" s="9">
        <f>AVERAGE(B4:D4)</f>
        <v>143</v>
      </c>
      <c r="F4" s="17">
        <v>9467</v>
      </c>
      <c r="G4" s="17">
        <v>6683</v>
      </c>
      <c r="H4" s="17">
        <v>7688</v>
      </c>
      <c r="I4" s="18">
        <f>AVERAGE(F4:H4)</f>
        <v>7946</v>
      </c>
      <c r="J4" s="13">
        <f t="shared" ref="J4:J11" si="0">(18.5*I4)/100</f>
        <v>1470.01</v>
      </c>
      <c r="K4" s="14">
        <f t="shared" ref="K4:K11" si="1">J4/4</f>
        <v>367.5025</v>
      </c>
      <c r="L4" s="14">
        <f t="shared" ref="L4:L11" si="2">K4/3</f>
        <v>122.50083333333333</v>
      </c>
      <c r="M4" s="16">
        <v>162</v>
      </c>
      <c r="N4" s="15">
        <f t="shared" ref="N4:N11" si="3">J4-M4</f>
        <v>1308.01</v>
      </c>
    </row>
    <row r="5" spans="1:14" ht="29.25" customHeight="1" x14ac:dyDescent="0.5">
      <c r="A5" s="16" t="s">
        <v>117</v>
      </c>
      <c r="B5" s="16">
        <v>4</v>
      </c>
      <c r="C5" s="16">
        <v>0</v>
      </c>
      <c r="D5" s="16">
        <v>0</v>
      </c>
      <c r="E5" s="14">
        <f t="shared" ref="E5:E11" si="4">AVERAGE(B5:D5)</f>
        <v>1.3333333333333333</v>
      </c>
      <c r="F5" s="17">
        <v>3355</v>
      </c>
      <c r="G5" s="17">
        <v>2487</v>
      </c>
      <c r="H5" s="17">
        <v>2806</v>
      </c>
      <c r="I5" s="18">
        <f t="shared" ref="I5:I11" si="5">AVERAGE(F5:H5)</f>
        <v>2882.6666666666665</v>
      </c>
      <c r="J5" s="13">
        <f t="shared" si="0"/>
        <v>533.29333333333329</v>
      </c>
      <c r="K5" s="14">
        <f t="shared" si="1"/>
        <v>133.32333333333332</v>
      </c>
      <c r="L5" s="14">
        <f t="shared" si="2"/>
        <v>44.441111111111105</v>
      </c>
      <c r="M5" s="16">
        <v>25</v>
      </c>
      <c r="N5" s="15">
        <f t="shared" si="3"/>
        <v>508.29333333333329</v>
      </c>
    </row>
    <row r="6" spans="1:14" ht="22.5" customHeight="1" x14ac:dyDescent="0.5">
      <c r="A6" s="16" t="s">
        <v>118</v>
      </c>
      <c r="B6" s="16">
        <v>21</v>
      </c>
      <c r="C6" s="16">
        <v>118</v>
      </c>
      <c r="D6" s="16">
        <v>179</v>
      </c>
      <c r="E6" s="9">
        <f t="shared" si="4"/>
        <v>106</v>
      </c>
      <c r="F6" s="17">
        <v>3438</v>
      </c>
      <c r="G6" s="17">
        <v>3167</v>
      </c>
      <c r="H6" s="17">
        <v>3104</v>
      </c>
      <c r="I6" s="18">
        <f t="shared" si="5"/>
        <v>3236.3333333333335</v>
      </c>
      <c r="J6" s="13">
        <f t="shared" si="0"/>
        <v>598.72166666666669</v>
      </c>
      <c r="K6" s="14">
        <f t="shared" si="1"/>
        <v>149.68041666666667</v>
      </c>
      <c r="L6" s="14">
        <f t="shared" si="2"/>
        <v>49.893472222222222</v>
      </c>
      <c r="M6" s="16">
        <v>113</v>
      </c>
      <c r="N6" s="15">
        <f t="shared" si="3"/>
        <v>485.72166666666669</v>
      </c>
    </row>
    <row r="7" spans="1:14" ht="38.25" customHeight="1" x14ac:dyDescent="0.5">
      <c r="A7" s="16" t="s">
        <v>119</v>
      </c>
      <c r="B7" s="16">
        <v>0</v>
      </c>
      <c r="C7" s="16">
        <v>0</v>
      </c>
      <c r="D7" s="16">
        <v>0</v>
      </c>
      <c r="E7" s="9">
        <f t="shared" si="4"/>
        <v>0</v>
      </c>
      <c r="F7" s="16">
        <v>8</v>
      </c>
      <c r="G7" s="17">
        <v>2910</v>
      </c>
      <c r="H7" s="17">
        <v>3541</v>
      </c>
      <c r="I7" s="18">
        <f t="shared" si="5"/>
        <v>2153</v>
      </c>
      <c r="J7" s="13">
        <f t="shared" si="0"/>
        <v>398.30500000000001</v>
      </c>
      <c r="K7" s="14">
        <f t="shared" si="1"/>
        <v>99.576250000000002</v>
      </c>
      <c r="L7" s="14">
        <f t="shared" si="2"/>
        <v>33.192083333333336</v>
      </c>
      <c r="M7" s="16">
        <v>88</v>
      </c>
      <c r="N7" s="15">
        <f t="shared" si="3"/>
        <v>310.30500000000001</v>
      </c>
    </row>
    <row r="8" spans="1:14" ht="24.75" customHeight="1" x14ac:dyDescent="0.5">
      <c r="A8" s="16" t="s">
        <v>120</v>
      </c>
      <c r="B8" s="16">
        <v>18</v>
      </c>
      <c r="C8" s="16">
        <v>3</v>
      </c>
      <c r="D8" s="16">
        <v>2</v>
      </c>
      <c r="E8" s="14">
        <f t="shared" si="4"/>
        <v>7.666666666666667</v>
      </c>
      <c r="F8" s="17">
        <v>11721</v>
      </c>
      <c r="G8" s="17">
        <v>8406</v>
      </c>
      <c r="H8" s="17">
        <v>8530</v>
      </c>
      <c r="I8" s="18">
        <f t="shared" si="5"/>
        <v>9552.3333333333339</v>
      </c>
      <c r="J8" s="13">
        <f t="shared" si="0"/>
        <v>1767.1816666666668</v>
      </c>
      <c r="K8" s="14">
        <f t="shared" si="1"/>
        <v>441.79541666666671</v>
      </c>
      <c r="L8" s="14">
        <f t="shared" si="2"/>
        <v>147.26513888888891</v>
      </c>
      <c r="M8" s="16">
        <v>194</v>
      </c>
      <c r="N8" s="15">
        <f t="shared" si="3"/>
        <v>1573.1816666666668</v>
      </c>
    </row>
    <row r="9" spans="1:14" ht="22.5" customHeight="1" x14ac:dyDescent="0.5">
      <c r="A9" s="16" t="s">
        <v>121</v>
      </c>
      <c r="B9" s="16">
        <v>6</v>
      </c>
      <c r="C9" s="16">
        <v>66</v>
      </c>
      <c r="D9" s="16">
        <v>96</v>
      </c>
      <c r="E9" s="9">
        <f t="shared" si="4"/>
        <v>56</v>
      </c>
      <c r="F9" s="17">
        <v>3997</v>
      </c>
      <c r="G9" s="17">
        <v>2314</v>
      </c>
      <c r="H9" s="17">
        <v>2921</v>
      </c>
      <c r="I9" s="18">
        <f t="shared" si="5"/>
        <v>3077.3333333333335</v>
      </c>
      <c r="J9" s="13">
        <f t="shared" si="0"/>
        <v>569.30666666666673</v>
      </c>
      <c r="K9" s="14">
        <f t="shared" si="1"/>
        <v>142.32666666666668</v>
      </c>
      <c r="L9" s="14">
        <f t="shared" si="2"/>
        <v>47.442222222222227</v>
      </c>
      <c r="M9" s="16">
        <v>83</v>
      </c>
      <c r="N9" s="15">
        <f t="shared" si="3"/>
        <v>486.30666666666673</v>
      </c>
    </row>
    <row r="10" spans="1:14" ht="20.25" customHeight="1" x14ac:dyDescent="0.5">
      <c r="A10" s="16" t="s">
        <v>122</v>
      </c>
      <c r="B10" s="16">
        <v>0</v>
      </c>
      <c r="C10" s="16">
        <v>0</v>
      </c>
      <c r="D10" s="16">
        <v>0</v>
      </c>
      <c r="E10" s="9">
        <f t="shared" si="4"/>
        <v>0</v>
      </c>
      <c r="F10" s="17">
        <v>5555</v>
      </c>
      <c r="G10" s="17">
        <v>4503</v>
      </c>
      <c r="H10" s="17">
        <v>4493</v>
      </c>
      <c r="I10" s="18">
        <f t="shared" si="5"/>
        <v>4850.333333333333</v>
      </c>
      <c r="J10" s="13">
        <f t="shared" si="0"/>
        <v>897.31166666666661</v>
      </c>
      <c r="K10" s="14">
        <f t="shared" si="1"/>
        <v>224.32791666666665</v>
      </c>
      <c r="L10" s="14">
        <f t="shared" si="2"/>
        <v>74.775972222222222</v>
      </c>
      <c r="M10" s="16">
        <v>0</v>
      </c>
      <c r="N10" s="15">
        <f t="shared" si="3"/>
        <v>897.31166666666661</v>
      </c>
    </row>
    <row r="11" spans="1:14" ht="22.5" customHeight="1" x14ac:dyDescent="0.5">
      <c r="A11" s="16" t="s">
        <v>123</v>
      </c>
      <c r="B11" s="17">
        <v>4061</v>
      </c>
      <c r="C11" s="17">
        <v>3398</v>
      </c>
      <c r="D11" s="17">
        <v>3106</v>
      </c>
      <c r="E11" s="14">
        <f t="shared" si="4"/>
        <v>3521.6666666666665</v>
      </c>
      <c r="F11" s="17">
        <v>43813</v>
      </c>
      <c r="G11" s="17">
        <v>44326</v>
      </c>
      <c r="H11" s="17">
        <v>45406</v>
      </c>
      <c r="I11" s="18">
        <f t="shared" si="5"/>
        <v>44515</v>
      </c>
      <c r="J11" s="13">
        <f t="shared" si="0"/>
        <v>8235.2749999999996</v>
      </c>
      <c r="K11" s="14">
        <f t="shared" si="1"/>
        <v>2058.8187499999999</v>
      </c>
      <c r="L11" s="14">
        <f t="shared" si="2"/>
        <v>686.27291666666667</v>
      </c>
      <c r="M11" s="17">
        <v>1877</v>
      </c>
      <c r="N11" s="15">
        <f t="shared" si="3"/>
        <v>6358.2749999999996</v>
      </c>
    </row>
    <row r="12" spans="1:14" s="19" customFormat="1" x14ac:dyDescent="0.5"/>
    <row r="13" spans="1:14" s="19" customFormat="1" x14ac:dyDescent="0.5">
      <c r="N13" s="29" t="s">
        <v>167</v>
      </c>
    </row>
    <row r="14" spans="1:14" s="19" customFormat="1" x14ac:dyDescent="0.5">
      <c r="N14" s="29" t="s">
        <v>168</v>
      </c>
    </row>
    <row r="15" spans="1:14" s="19" customFormat="1" x14ac:dyDescent="0.5">
      <c r="N15" s="29" t="s">
        <v>169</v>
      </c>
    </row>
    <row r="16" spans="1:14" s="19" customFormat="1" x14ac:dyDescent="0.5"/>
    <row r="17" s="19" customFormat="1" x14ac:dyDescent="0.5"/>
    <row r="18" s="19" customFormat="1" x14ac:dyDescent="0.5"/>
    <row r="19" s="19" customFormat="1" x14ac:dyDescent="0.5"/>
    <row r="20" s="19" customFormat="1" x14ac:dyDescent="0.5"/>
    <row r="21" s="19" customFormat="1" x14ac:dyDescent="0.5"/>
    <row r="22" s="19" customFormat="1" x14ac:dyDescent="0.5"/>
    <row r="23" s="19" customFormat="1" x14ac:dyDescent="0.5"/>
    <row r="24" s="19" customFormat="1" x14ac:dyDescent="0.5"/>
    <row r="25" s="19" customFormat="1" x14ac:dyDescent="0.5"/>
    <row r="26" s="19" customFormat="1" x14ac:dyDescent="0.5"/>
    <row r="27" s="19" customFormat="1" x14ac:dyDescent="0.5"/>
    <row r="28" s="19" customFormat="1" x14ac:dyDescent="0.5"/>
    <row r="29" s="19" customFormat="1" x14ac:dyDescent="0.5"/>
    <row r="30" s="19" customFormat="1" x14ac:dyDescent="0.5"/>
    <row r="31" s="19" customFormat="1" x14ac:dyDescent="0.5"/>
    <row r="32" s="19" customFormat="1" x14ac:dyDescent="0.5"/>
    <row r="33" s="19" customFormat="1" x14ac:dyDescent="0.5"/>
    <row r="34" s="19" customFormat="1" x14ac:dyDescent="0.5"/>
    <row r="35" s="19" customFormat="1" x14ac:dyDescent="0.5"/>
    <row r="36" s="19" customFormat="1" x14ac:dyDescent="0.5"/>
    <row r="37" s="19" customFormat="1" x14ac:dyDescent="0.5"/>
    <row r="38" s="19" customFormat="1" x14ac:dyDescent="0.5"/>
    <row r="39" s="19" customFormat="1" x14ac:dyDescent="0.5"/>
    <row r="40" s="19" customFormat="1" x14ac:dyDescent="0.5"/>
    <row r="41" s="19" customFormat="1" x14ac:dyDescent="0.5"/>
    <row r="42" s="19" customFormat="1" x14ac:dyDescent="0.5"/>
    <row r="43" s="19" customFormat="1" x14ac:dyDescent="0.5"/>
    <row r="44" s="19" customFormat="1" x14ac:dyDescent="0.5"/>
    <row r="45" s="19" customFormat="1" x14ac:dyDescent="0.5"/>
    <row r="46" s="19" customFormat="1" x14ac:dyDescent="0.5"/>
    <row r="47" s="19" customFormat="1" x14ac:dyDescent="0.5"/>
    <row r="48" s="19" customFormat="1" x14ac:dyDescent="0.5"/>
    <row r="49" s="19" customFormat="1" x14ac:dyDescent="0.5"/>
    <row r="50" s="19" customFormat="1" x14ac:dyDescent="0.5"/>
    <row r="51" s="19" customFormat="1" x14ac:dyDescent="0.5"/>
    <row r="52" s="19" customFormat="1" x14ac:dyDescent="0.5"/>
    <row r="53" s="19" customFormat="1" x14ac:dyDescent="0.5"/>
    <row r="54" s="19" customFormat="1" x14ac:dyDescent="0.5"/>
    <row r="55" s="19" customFormat="1" x14ac:dyDescent="0.5"/>
    <row r="56" s="19" customFormat="1" x14ac:dyDescent="0.5"/>
    <row r="57" s="19" customFormat="1" x14ac:dyDescent="0.5"/>
    <row r="58" s="19" customFormat="1" x14ac:dyDescent="0.5"/>
    <row r="59" s="19" customFormat="1" x14ac:dyDescent="0.5"/>
    <row r="60" s="19" customFormat="1" x14ac:dyDescent="0.5"/>
    <row r="61" s="19" customFormat="1" x14ac:dyDescent="0.5"/>
    <row r="62" s="19" customFormat="1" x14ac:dyDescent="0.5"/>
    <row r="63" s="19" customFormat="1" x14ac:dyDescent="0.5"/>
    <row r="64" s="19" customFormat="1" x14ac:dyDescent="0.5"/>
    <row r="65" s="19" customFormat="1" x14ac:dyDescent="0.5"/>
    <row r="66" s="19" customFormat="1" x14ac:dyDescent="0.5"/>
    <row r="67" s="19" customFormat="1" x14ac:dyDescent="0.5"/>
    <row r="68" s="19" customFormat="1" x14ac:dyDescent="0.5"/>
    <row r="69" s="19" customFormat="1" x14ac:dyDescent="0.5"/>
    <row r="70" s="19" customFormat="1" x14ac:dyDescent="0.5"/>
    <row r="71" s="19" customFormat="1" x14ac:dyDescent="0.5"/>
    <row r="72" s="19" customFormat="1" x14ac:dyDescent="0.5"/>
    <row r="73" s="19" customFormat="1" x14ac:dyDescent="0.5"/>
    <row r="74" s="19" customFormat="1" x14ac:dyDescent="0.5"/>
    <row r="75" s="19" customFormat="1" x14ac:dyDescent="0.5"/>
    <row r="76" s="19" customFormat="1" x14ac:dyDescent="0.5"/>
    <row r="77" s="19" customFormat="1" x14ac:dyDescent="0.5"/>
    <row r="78" s="19" customFormat="1" x14ac:dyDescent="0.5"/>
    <row r="79" s="19" customFormat="1" x14ac:dyDescent="0.5"/>
    <row r="80" s="19" customFormat="1" x14ac:dyDescent="0.5"/>
    <row r="81" s="19" customFormat="1" x14ac:dyDescent="0.5"/>
    <row r="82" s="19" customFormat="1" x14ac:dyDescent="0.5"/>
    <row r="83" s="19" customFormat="1" x14ac:dyDescent="0.5"/>
    <row r="84" s="19" customFormat="1" x14ac:dyDescent="0.5"/>
    <row r="85" s="19" customFormat="1" x14ac:dyDescent="0.5"/>
    <row r="86" s="19" customFormat="1" x14ac:dyDescent="0.5"/>
    <row r="87" s="19" customFormat="1" x14ac:dyDescent="0.5"/>
    <row r="88" s="19" customFormat="1" x14ac:dyDescent="0.5"/>
    <row r="89" s="19" customFormat="1" x14ac:dyDescent="0.5"/>
    <row r="90" s="19" customFormat="1" x14ac:dyDescent="0.5"/>
    <row r="91" s="19" customFormat="1" x14ac:dyDescent="0.5"/>
    <row r="92" s="19" customFormat="1" x14ac:dyDescent="0.5"/>
    <row r="93" s="19" customFormat="1" x14ac:dyDescent="0.5"/>
    <row r="94" s="19" customFormat="1" x14ac:dyDescent="0.5"/>
    <row r="95" s="19" customFormat="1" x14ac:dyDescent="0.5"/>
    <row r="96" s="19" customFormat="1" x14ac:dyDescent="0.5"/>
    <row r="97" s="19" customFormat="1" x14ac:dyDescent="0.5"/>
    <row r="98" s="19" customFormat="1" x14ac:dyDescent="0.5"/>
    <row r="99" s="19" customFormat="1" x14ac:dyDescent="0.5"/>
    <row r="100" s="19" customFormat="1" x14ac:dyDescent="0.5"/>
    <row r="101" s="19" customFormat="1" x14ac:dyDescent="0.5"/>
    <row r="102" s="19" customFormat="1" x14ac:dyDescent="0.5"/>
    <row r="103" s="19" customFormat="1" x14ac:dyDescent="0.5"/>
    <row r="104" s="19" customFormat="1" x14ac:dyDescent="0.5"/>
    <row r="105" s="19" customFormat="1" x14ac:dyDescent="0.5"/>
    <row r="106" s="19" customFormat="1" x14ac:dyDescent="0.5"/>
    <row r="107" s="19" customFormat="1" x14ac:dyDescent="0.5"/>
    <row r="108" s="19" customFormat="1" x14ac:dyDescent="0.5"/>
    <row r="109" s="19" customFormat="1" x14ac:dyDescent="0.5"/>
    <row r="110" s="19" customFormat="1" x14ac:dyDescent="0.5"/>
    <row r="111" s="19" customFormat="1" x14ac:dyDescent="0.5"/>
    <row r="112" s="19" customFormat="1" x14ac:dyDescent="0.5"/>
    <row r="113" s="19" customFormat="1" x14ac:dyDescent="0.5"/>
    <row r="114" s="19" customFormat="1" x14ac:dyDescent="0.5"/>
    <row r="115" s="19" customFormat="1" x14ac:dyDescent="0.5"/>
    <row r="116" s="19" customFormat="1" x14ac:dyDescent="0.5"/>
    <row r="117" s="19" customFormat="1" x14ac:dyDescent="0.5"/>
    <row r="118" s="19" customFormat="1" x14ac:dyDescent="0.5"/>
    <row r="119" s="19" customFormat="1" x14ac:dyDescent="0.5"/>
    <row r="120" s="19" customFormat="1" x14ac:dyDescent="0.5"/>
    <row r="121" s="19" customFormat="1" x14ac:dyDescent="0.5"/>
    <row r="122" s="19" customFormat="1" x14ac:dyDescent="0.5"/>
    <row r="123" s="19" customFormat="1" x14ac:dyDescent="0.5"/>
    <row r="124" s="19" customFormat="1" x14ac:dyDescent="0.5"/>
    <row r="125" s="19" customFormat="1" x14ac:dyDescent="0.5"/>
    <row r="126" s="19" customFormat="1" x14ac:dyDescent="0.5"/>
    <row r="127" s="19" customFormat="1" x14ac:dyDescent="0.5"/>
    <row r="128" s="19" customFormat="1" x14ac:dyDescent="0.5"/>
    <row r="129" s="19" customFormat="1" x14ac:dyDescent="0.5"/>
    <row r="130" s="19" customFormat="1" x14ac:dyDescent="0.5"/>
    <row r="131" s="19" customFormat="1" x14ac:dyDescent="0.5"/>
    <row r="132" s="19" customFormat="1" x14ac:dyDescent="0.5"/>
    <row r="133" s="19" customFormat="1" x14ac:dyDescent="0.5"/>
    <row r="134" s="19" customFormat="1" x14ac:dyDescent="0.5"/>
    <row r="135" s="19" customFormat="1" x14ac:dyDescent="0.5"/>
    <row r="136" s="19" customFormat="1" x14ac:dyDescent="0.5"/>
    <row r="137" s="19" customFormat="1" x14ac:dyDescent="0.5"/>
    <row r="138" s="19" customFormat="1" x14ac:dyDescent="0.5"/>
    <row r="139" s="19" customFormat="1" x14ac:dyDescent="0.5"/>
    <row r="140" s="19" customFormat="1" x14ac:dyDescent="0.5"/>
    <row r="141" s="19" customFormat="1" x14ac:dyDescent="0.5"/>
    <row r="142" s="19" customFormat="1" x14ac:dyDescent="0.5"/>
    <row r="143" s="19" customFormat="1" x14ac:dyDescent="0.5"/>
    <row r="144" s="19" customFormat="1" x14ac:dyDescent="0.5"/>
    <row r="145" s="19" customFormat="1" x14ac:dyDescent="0.5"/>
    <row r="146" s="19" customFormat="1" x14ac:dyDescent="0.5"/>
    <row r="147" s="19" customFormat="1" x14ac:dyDescent="0.5"/>
    <row r="148" s="19" customFormat="1" x14ac:dyDescent="0.5"/>
    <row r="149" s="19" customFormat="1" x14ac:dyDescent="0.5"/>
    <row r="150" s="19" customFormat="1" x14ac:dyDescent="0.5"/>
    <row r="151" s="19" customFormat="1" x14ac:dyDescent="0.5"/>
    <row r="152" s="19" customFormat="1" x14ac:dyDescent="0.5"/>
    <row r="153" s="19" customFormat="1" x14ac:dyDescent="0.5"/>
    <row r="154" s="19" customFormat="1" x14ac:dyDescent="0.5"/>
    <row r="155" s="19" customFormat="1" x14ac:dyDescent="0.5"/>
    <row r="156" s="19" customFormat="1" x14ac:dyDescent="0.5"/>
    <row r="157" s="19" customFormat="1" x14ac:dyDescent="0.5"/>
    <row r="158" s="19" customFormat="1" x14ac:dyDescent="0.5"/>
    <row r="159" s="19" customFormat="1" x14ac:dyDescent="0.5"/>
    <row r="160" s="19" customFormat="1" x14ac:dyDescent="0.5"/>
    <row r="161" s="19" customFormat="1" x14ac:dyDescent="0.5"/>
    <row r="162" s="19" customFormat="1" x14ac:dyDescent="0.5"/>
    <row r="163" s="19" customFormat="1" x14ac:dyDescent="0.5"/>
    <row r="164" s="19" customFormat="1" x14ac:dyDescent="0.5"/>
    <row r="165" s="19" customFormat="1" x14ac:dyDescent="0.5"/>
    <row r="166" s="19" customFormat="1" x14ac:dyDescent="0.5"/>
    <row r="167" s="19" customFormat="1" x14ac:dyDescent="0.5"/>
    <row r="168" s="19" customFormat="1" x14ac:dyDescent="0.5"/>
    <row r="169" s="19" customFormat="1" x14ac:dyDescent="0.5"/>
    <row r="170" s="19" customFormat="1" x14ac:dyDescent="0.5"/>
    <row r="171" s="19" customFormat="1" x14ac:dyDescent="0.5"/>
    <row r="172" s="19" customFormat="1" x14ac:dyDescent="0.5"/>
    <row r="173" s="19" customFormat="1" x14ac:dyDescent="0.5"/>
    <row r="174" s="19" customFormat="1" x14ac:dyDescent="0.5"/>
    <row r="175" s="19" customFormat="1" x14ac:dyDescent="0.5"/>
    <row r="176" s="19" customFormat="1" x14ac:dyDescent="0.5"/>
    <row r="177" s="19" customFormat="1" x14ac:dyDescent="0.5"/>
    <row r="178" s="19" customFormat="1" x14ac:dyDescent="0.5"/>
    <row r="179" s="19" customFormat="1" x14ac:dyDescent="0.5"/>
    <row r="180" s="19" customFormat="1" x14ac:dyDescent="0.5"/>
    <row r="181" s="19" customFormat="1" x14ac:dyDescent="0.5"/>
    <row r="182" s="19" customFormat="1" x14ac:dyDescent="0.5"/>
    <row r="183" s="19" customFormat="1" x14ac:dyDescent="0.5"/>
    <row r="184" s="19" customFormat="1" x14ac:dyDescent="0.5"/>
    <row r="185" s="19" customFormat="1" x14ac:dyDescent="0.5"/>
    <row r="186" s="19" customFormat="1" x14ac:dyDescent="0.5"/>
    <row r="187" s="19" customFormat="1" x14ac:dyDescent="0.5"/>
    <row r="188" s="19" customFormat="1" x14ac:dyDescent="0.5"/>
    <row r="189" s="19" customFormat="1" x14ac:dyDescent="0.5"/>
    <row r="190" s="19" customFormat="1" x14ac:dyDescent="0.5"/>
    <row r="191" s="19" customFormat="1" x14ac:dyDescent="0.5"/>
    <row r="192" s="19" customFormat="1" x14ac:dyDescent="0.5"/>
    <row r="193" s="19" customFormat="1" x14ac:dyDescent="0.5"/>
    <row r="194" s="19" customFormat="1" x14ac:dyDescent="0.5"/>
    <row r="195" s="19" customFormat="1" x14ac:dyDescent="0.5"/>
    <row r="196" s="19" customFormat="1" x14ac:dyDescent="0.5"/>
    <row r="197" s="19" customFormat="1" x14ac:dyDescent="0.5"/>
    <row r="198" s="19" customFormat="1" x14ac:dyDescent="0.5"/>
    <row r="199" s="19" customFormat="1" x14ac:dyDescent="0.5"/>
    <row r="200" s="19" customFormat="1" x14ac:dyDescent="0.5"/>
    <row r="201" s="19" customFormat="1" x14ac:dyDescent="0.5"/>
    <row r="202" s="19" customFormat="1" x14ac:dyDescent="0.5"/>
    <row r="203" s="19" customFormat="1" x14ac:dyDescent="0.5"/>
    <row r="204" s="19" customFormat="1" x14ac:dyDescent="0.5"/>
    <row r="205" s="19" customFormat="1" x14ac:dyDescent="0.5"/>
    <row r="206" s="19" customFormat="1" x14ac:dyDescent="0.5"/>
    <row r="207" s="19" customFormat="1" x14ac:dyDescent="0.5"/>
    <row r="208" s="19" customFormat="1" x14ac:dyDescent="0.5"/>
    <row r="209" s="19" customFormat="1" x14ac:dyDescent="0.5"/>
    <row r="210" s="19" customFormat="1" x14ac:dyDescent="0.5"/>
    <row r="211" s="19" customFormat="1" x14ac:dyDescent="0.5"/>
    <row r="212" s="19" customFormat="1" x14ac:dyDescent="0.5"/>
    <row r="213" s="19" customFormat="1" x14ac:dyDescent="0.5"/>
    <row r="214" s="19" customFormat="1" x14ac:dyDescent="0.5"/>
    <row r="215" s="19" customFormat="1" x14ac:dyDescent="0.5"/>
    <row r="216" s="19" customFormat="1" x14ac:dyDescent="0.5"/>
    <row r="217" s="19" customFormat="1" x14ac:dyDescent="0.5"/>
    <row r="218" s="19" customFormat="1" x14ac:dyDescent="0.5"/>
    <row r="219" s="19" customFormat="1" x14ac:dyDescent="0.5"/>
    <row r="220" s="19" customFormat="1" x14ac:dyDescent="0.5"/>
    <row r="221" s="19" customFormat="1" x14ac:dyDescent="0.5"/>
    <row r="222" s="19" customFormat="1" x14ac:dyDescent="0.5"/>
    <row r="223" s="19" customFormat="1" x14ac:dyDescent="0.5"/>
    <row r="224" s="19" customFormat="1" x14ac:dyDescent="0.5"/>
    <row r="225" s="19" customFormat="1" x14ac:dyDescent="0.5"/>
    <row r="226" s="19" customFormat="1" x14ac:dyDescent="0.5"/>
    <row r="227" s="19" customFormat="1" x14ac:dyDescent="0.5"/>
    <row r="228" s="19" customFormat="1" x14ac:dyDescent="0.5"/>
    <row r="229" s="19" customFormat="1" x14ac:dyDescent="0.5"/>
    <row r="230" s="19" customFormat="1" x14ac:dyDescent="0.5"/>
    <row r="231" s="19" customFormat="1" x14ac:dyDescent="0.5"/>
    <row r="232" s="19" customFormat="1" x14ac:dyDescent="0.5"/>
    <row r="233" s="19" customFormat="1" x14ac:dyDescent="0.5"/>
    <row r="234" s="19" customFormat="1" x14ac:dyDescent="0.5"/>
    <row r="235" s="19" customFormat="1" x14ac:dyDescent="0.5"/>
    <row r="236" s="19" customFormat="1" x14ac:dyDescent="0.5"/>
    <row r="237" s="19" customFormat="1" x14ac:dyDescent="0.5"/>
    <row r="238" s="19" customFormat="1" x14ac:dyDescent="0.5"/>
    <row r="239" s="19" customFormat="1" x14ac:dyDescent="0.5"/>
    <row r="240" s="19" customFormat="1" x14ac:dyDescent="0.5"/>
    <row r="241" s="19" customFormat="1" x14ac:dyDescent="0.5"/>
    <row r="242" s="19" customFormat="1" x14ac:dyDescent="0.5"/>
    <row r="243" s="19" customFormat="1" x14ac:dyDescent="0.5"/>
    <row r="244" s="19" customFormat="1" x14ac:dyDescent="0.5"/>
    <row r="245" s="19" customFormat="1" x14ac:dyDescent="0.5"/>
    <row r="246" s="19" customFormat="1" x14ac:dyDescent="0.5"/>
    <row r="247" s="19" customFormat="1" x14ac:dyDescent="0.5"/>
    <row r="248" s="19" customFormat="1" x14ac:dyDescent="0.5"/>
    <row r="249" s="19" customFormat="1" x14ac:dyDescent="0.5"/>
    <row r="250" s="19" customFormat="1" x14ac:dyDescent="0.5"/>
    <row r="251" s="19" customFormat="1" x14ac:dyDescent="0.5"/>
    <row r="252" s="19" customFormat="1" x14ac:dyDescent="0.5"/>
    <row r="253" s="19" customFormat="1" x14ac:dyDescent="0.5"/>
    <row r="254" s="19" customFormat="1" x14ac:dyDescent="0.5"/>
    <row r="255" s="19" customFormat="1" x14ac:dyDescent="0.5"/>
    <row r="256" s="19" customFormat="1" x14ac:dyDescent="0.5"/>
    <row r="257" s="19" customFormat="1" x14ac:dyDescent="0.5"/>
    <row r="258" s="19" customFormat="1" x14ac:dyDescent="0.5"/>
    <row r="259" s="19" customFormat="1" x14ac:dyDescent="0.5"/>
    <row r="260" s="19" customFormat="1" x14ac:dyDescent="0.5"/>
    <row r="261" s="19" customFormat="1" x14ac:dyDescent="0.5"/>
    <row r="262" s="19" customFormat="1" x14ac:dyDescent="0.5"/>
    <row r="263" s="19" customFormat="1" x14ac:dyDescent="0.5"/>
    <row r="264" s="19" customFormat="1" x14ac:dyDescent="0.5"/>
    <row r="265" s="19" customFormat="1" x14ac:dyDescent="0.5"/>
    <row r="266" s="19" customFormat="1" x14ac:dyDescent="0.5"/>
    <row r="267" s="19" customFormat="1" x14ac:dyDescent="0.5"/>
    <row r="268" s="19" customFormat="1" x14ac:dyDescent="0.5"/>
    <row r="269" s="19" customFormat="1" x14ac:dyDescent="0.5"/>
    <row r="270" s="19" customFormat="1" x14ac:dyDescent="0.5"/>
    <row r="271" s="19" customFormat="1" x14ac:dyDescent="0.5"/>
    <row r="272" s="19" customFormat="1" x14ac:dyDescent="0.5"/>
    <row r="273" s="19" customFormat="1" x14ac:dyDescent="0.5"/>
    <row r="274" s="19" customFormat="1" x14ac:dyDescent="0.5"/>
    <row r="275" s="19" customFormat="1" x14ac:dyDescent="0.5"/>
    <row r="276" s="19" customFormat="1" x14ac:dyDescent="0.5"/>
    <row r="277" s="19" customFormat="1" x14ac:dyDescent="0.5"/>
    <row r="278" s="19" customFormat="1" x14ac:dyDescent="0.5"/>
    <row r="279" s="19" customFormat="1" x14ac:dyDescent="0.5"/>
    <row r="280" s="19" customFormat="1" x14ac:dyDescent="0.5"/>
    <row r="281" s="19" customFormat="1" x14ac:dyDescent="0.5"/>
    <row r="282" s="19" customFormat="1" x14ac:dyDescent="0.5"/>
    <row r="283" s="19" customFormat="1" x14ac:dyDescent="0.5"/>
    <row r="284" s="19" customFormat="1" x14ac:dyDescent="0.5"/>
    <row r="285" s="19" customFormat="1" x14ac:dyDescent="0.5"/>
    <row r="286" s="19" customFormat="1" x14ac:dyDescent="0.5"/>
    <row r="287" s="19" customFormat="1" x14ac:dyDescent="0.5"/>
    <row r="288" s="19" customFormat="1" x14ac:dyDescent="0.5"/>
    <row r="289" s="19" customFormat="1" x14ac:dyDescent="0.5"/>
    <row r="290" s="19" customFormat="1" x14ac:dyDescent="0.5"/>
    <row r="291" s="19" customFormat="1" x14ac:dyDescent="0.5"/>
    <row r="292" s="19" customFormat="1" x14ac:dyDescent="0.5"/>
    <row r="293" s="19" customFormat="1" x14ac:dyDescent="0.5"/>
    <row r="294" s="19" customFormat="1" x14ac:dyDescent="0.5"/>
    <row r="295" s="19" customFormat="1" x14ac:dyDescent="0.5"/>
    <row r="296" s="19" customFormat="1" x14ac:dyDescent="0.5"/>
    <row r="297" s="19" customFormat="1" x14ac:dyDescent="0.5"/>
    <row r="298" s="19" customFormat="1" x14ac:dyDescent="0.5"/>
    <row r="299" s="19" customFormat="1" x14ac:dyDescent="0.5"/>
    <row r="300" s="19" customFormat="1" x14ac:dyDescent="0.5"/>
    <row r="301" s="19" customFormat="1" x14ac:dyDescent="0.5"/>
    <row r="302" s="19" customFormat="1" x14ac:dyDescent="0.5"/>
    <row r="303" s="19" customFormat="1" x14ac:dyDescent="0.5"/>
    <row r="304" s="19" customFormat="1" x14ac:dyDescent="0.5"/>
    <row r="305" s="19" customFormat="1" x14ac:dyDescent="0.5"/>
    <row r="306" s="19" customFormat="1" x14ac:dyDescent="0.5"/>
    <row r="307" s="19" customFormat="1" x14ac:dyDescent="0.5"/>
    <row r="308" s="19" customFormat="1" x14ac:dyDescent="0.5"/>
    <row r="309" s="19" customFormat="1" x14ac:dyDescent="0.5"/>
    <row r="310" s="19" customFormat="1" x14ac:dyDescent="0.5"/>
    <row r="311" s="19" customFormat="1" x14ac:dyDescent="0.5"/>
    <row r="312" s="19" customFormat="1" x14ac:dyDescent="0.5"/>
    <row r="313" s="19" customFormat="1" x14ac:dyDescent="0.5"/>
    <row r="314" s="19" customFormat="1" x14ac:dyDescent="0.5"/>
    <row r="315" s="19" customFormat="1" x14ac:dyDescent="0.5"/>
    <row r="316" s="19" customFormat="1" x14ac:dyDescent="0.5"/>
    <row r="317" s="19" customFormat="1" x14ac:dyDescent="0.5"/>
    <row r="318" s="19" customFormat="1" x14ac:dyDescent="0.5"/>
    <row r="319" s="19" customFormat="1" x14ac:dyDescent="0.5"/>
    <row r="320" s="19" customFormat="1" x14ac:dyDescent="0.5"/>
    <row r="321" s="19" customFormat="1" x14ac:dyDescent="0.5"/>
    <row r="322" s="19" customFormat="1" x14ac:dyDescent="0.5"/>
    <row r="323" s="19" customFormat="1" x14ac:dyDescent="0.5"/>
    <row r="324" s="19" customFormat="1" x14ac:dyDescent="0.5"/>
    <row r="325" s="19" customFormat="1" x14ac:dyDescent="0.5"/>
    <row r="326" s="19" customFormat="1" x14ac:dyDescent="0.5"/>
    <row r="327" s="19" customFormat="1" x14ac:dyDescent="0.5"/>
    <row r="328" s="19" customFormat="1" x14ac:dyDescent="0.5"/>
    <row r="329" s="19" customFormat="1" x14ac:dyDescent="0.5"/>
    <row r="330" s="19" customFormat="1" x14ac:dyDescent="0.5"/>
    <row r="331" s="19" customFormat="1" x14ac:dyDescent="0.5"/>
    <row r="332" s="19" customFormat="1" x14ac:dyDescent="0.5"/>
    <row r="333" s="19" customFormat="1" x14ac:dyDescent="0.5"/>
    <row r="334" s="19" customFormat="1" x14ac:dyDescent="0.5"/>
    <row r="335" s="19" customFormat="1" x14ac:dyDescent="0.5"/>
    <row r="336" s="19" customFormat="1" x14ac:dyDescent="0.5"/>
    <row r="337" s="19" customFormat="1" x14ac:dyDescent="0.5"/>
    <row r="338" s="19" customFormat="1" x14ac:dyDescent="0.5"/>
    <row r="339" s="19" customFormat="1" x14ac:dyDescent="0.5"/>
    <row r="340" s="19" customFormat="1" x14ac:dyDescent="0.5"/>
    <row r="341" s="19" customFormat="1" x14ac:dyDescent="0.5"/>
    <row r="342" s="19" customFormat="1" x14ac:dyDescent="0.5"/>
    <row r="343" s="19" customFormat="1" x14ac:dyDescent="0.5"/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4"/>
  <sheetViews>
    <sheetView workbookViewId="0">
      <selection activeCell="J10" sqref="J10"/>
    </sheetView>
  </sheetViews>
  <sheetFormatPr defaultRowHeight="21.75" x14ac:dyDescent="0.5"/>
  <cols>
    <col min="1" max="1" width="29.25" style="9" customWidth="1"/>
    <col min="2" max="10" width="9" style="9"/>
    <col min="11" max="11" width="16.125" style="9" customWidth="1"/>
    <col min="12" max="12" width="16.25" style="9" customWidth="1"/>
    <col min="13" max="13" width="15.75" style="9" customWidth="1"/>
    <col min="14" max="14" width="27.375" style="9" customWidth="1"/>
    <col min="15" max="16384" width="9" style="9"/>
  </cols>
  <sheetData>
    <row r="1" spans="1:14" ht="21.75" customHeight="1" x14ac:dyDescent="0.5">
      <c r="A1" s="96" t="s">
        <v>0</v>
      </c>
      <c r="B1" s="96" t="s">
        <v>1</v>
      </c>
      <c r="C1" s="96"/>
      <c r="D1" s="96"/>
      <c r="E1" s="97" t="s">
        <v>2</v>
      </c>
      <c r="F1" s="96" t="s">
        <v>3</v>
      </c>
      <c r="G1" s="96"/>
      <c r="H1" s="96"/>
      <c r="I1" s="96" t="s">
        <v>4</v>
      </c>
      <c r="J1" s="95" t="s">
        <v>5</v>
      </c>
      <c r="K1" s="9" t="s">
        <v>40</v>
      </c>
      <c r="L1" s="9" t="s">
        <v>42</v>
      </c>
      <c r="M1" s="9" t="s">
        <v>44</v>
      </c>
      <c r="N1" s="10" t="s">
        <v>46</v>
      </c>
    </row>
    <row r="2" spans="1:14" ht="87" customHeight="1" x14ac:dyDescent="0.5">
      <c r="A2" s="96"/>
      <c r="B2" s="11" t="s">
        <v>6</v>
      </c>
      <c r="C2" s="11" t="s">
        <v>7</v>
      </c>
      <c r="D2" s="11" t="s">
        <v>8</v>
      </c>
      <c r="E2" s="97"/>
      <c r="F2" s="11" t="s">
        <v>6</v>
      </c>
      <c r="G2" s="11" t="s">
        <v>7</v>
      </c>
      <c r="H2" s="11" t="s">
        <v>8</v>
      </c>
      <c r="I2" s="96"/>
      <c r="J2" s="95"/>
      <c r="K2" s="9" t="s">
        <v>41</v>
      </c>
      <c r="L2" s="9" t="s">
        <v>43</v>
      </c>
      <c r="M2" s="9" t="s">
        <v>45</v>
      </c>
      <c r="N2" s="10" t="s">
        <v>58</v>
      </c>
    </row>
    <row r="3" spans="1:14" x14ac:dyDescent="0.5">
      <c r="A3" s="11" t="s">
        <v>17</v>
      </c>
      <c r="B3" s="11">
        <v>2571</v>
      </c>
      <c r="C3" s="11">
        <v>6079</v>
      </c>
      <c r="D3" s="11">
        <v>6621</v>
      </c>
      <c r="E3" s="12">
        <v>6350</v>
      </c>
      <c r="F3" s="11">
        <v>29251</v>
      </c>
      <c r="G3" s="11">
        <v>58886</v>
      </c>
      <c r="H3" s="11">
        <v>64120</v>
      </c>
      <c r="I3" s="11">
        <v>61503</v>
      </c>
      <c r="J3" s="13">
        <f>(18.5*I3)/100</f>
        <v>11378.055</v>
      </c>
      <c r="K3" s="14">
        <f>J3/4</f>
        <v>2844.5137500000001</v>
      </c>
      <c r="L3" s="14">
        <f>K3/3</f>
        <v>948.17124999999999</v>
      </c>
      <c r="M3" s="9">
        <v>4784</v>
      </c>
      <c r="N3" s="15">
        <f>J3-M3</f>
        <v>6594.0550000000003</v>
      </c>
    </row>
    <row r="4" spans="1:14" ht="24" customHeight="1" x14ac:dyDescent="0.5">
      <c r="A4" s="16" t="s">
        <v>124</v>
      </c>
      <c r="B4" s="16">
        <v>552</v>
      </c>
      <c r="C4" s="17">
        <v>1787</v>
      </c>
      <c r="D4" s="17">
        <v>1949</v>
      </c>
      <c r="E4" s="14">
        <f>AVERAGE(B4:D4)</f>
        <v>1429.3333333333333</v>
      </c>
      <c r="F4" s="17">
        <v>3492</v>
      </c>
      <c r="G4" s="17">
        <v>11776</v>
      </c>
      <c r="H4" s="17">
        <v>10993</v>
      </c>
      <c r="I4" s="18">
        <f>AVERAGE(F4:H4)</f>
        <v>8753.6666666666661</v>
      </c>
      <c r="J4" s="13">
        <f t="shared" ref="J4:J10" si="0">(18.5*I4)/100</f>
        <v>1619.4283333333331</v>
      </c>
      <c r="K4" s="14">
        <f t="shared" ref="K4:K10" si="1">J4/4</f>
        <v>404.85708333333326</v>
      </c>
      <c r="L4" s="14">
        <f t="shared" ref="L4:L10" si="2">K4/3</f>
        <v>134.95236111111109</v>
      </c>
      <c r="M4" s="17">
        <v>1388</v>
      </c>
      <c r="N4" s="15">
        <f t="shared" ref="N4:N10" si="3">J4-M4</f>
        <v>231.42833333333306</v>
      </c>
    </row>
    <row r="5" spans="1:14" ht="20.25" customHeight="1" x14ac:dyDescent="0.5">
      <c r="A5" s="16" t="s">
        <v>125</v>
      </c>
      <c r="B5" s="16">
        <v>461</v>
      </c>
      <c r="C5" s="17">
        <v>1026</v>
      </c>
      <c r="D5" s="17">
        <v>1252</v>
      </c>
      <c r="E5" s="9">
        <f t="shared" ref="E5:E10" si="4">AVERAGE(B5:D5)</f>
        <v>913</v>
      </c>
      <c r="F5" s="17">
        <v>2279</v>
      </c>
      <c r="G5" s="17">
        <v>7303</v>
      </c>
      <c r="H5" s="17">
        <v>8902</v>
      </c>
      <c r="I5" s="18">
        <f t="shared" ref="I5:I10" si="5">AVERAGE(F5:H5)</f>
        <v>6161.333333333333</v>
      </c>
      <c r="J5" s="13">
        <f t="shared" si="0"/>
        <v>1139.8466666666666</v>
      </c>
      <c r="K5" s="14">
        <f t="shared" si="1"/>
        <v>284.96166666666664</v>
      </c>
      <c r="L5" s="14">
        <f t="shared" si="2"/>
        <v>94.987222222222215</v>
      </c>
      <c r="M5" s="17">
        <v>1177</v>
      </c>
      <c r="N5" s="15">
        <f t="shared" si="3"/>
        <v>-37.153333333333421</v>
      </c>
    </row>
    <row r="6" spans="1:14" ht="24" customHeight="1" x14ac:dyDescent="0.5">
      <c r="A6" s="16" t="s">
        <v>126</v>
      </c>
      <c r="B6" s="16">
        <v>107</v>
      </c>
      <c r="C6" s="16">
        <v>701</v>
      </c>
      <c r="D6" s="16">
        <v>465</v>
      </c>
      <c r="E6" s="14">
        <f t="shared" si="4"/>
        <v>424.33333333333331</v>
      </c>
      <c r="F6" s="17">
        <v>1910</v>
      </c>
      <c r="G6" s="17">
        <v>7921</v>
      </c>
      <c r="H6" s="17">
        <v>8225</v>
      </c>
      <c r="I6" s="18">
        <f t="shared" si="5"/>
        <v>6018.666666666667</v>
      </c>
      <c r="J6" s="13">
        <f t="shared" si="0"/>
        <v>1113.4533333333334</v>
      </c>
      <c r="K6" s="14">
        <f t="shared" si="1"/>
        <v>278.36333333333334</v>
      </c>
      <c r="L6" s="14">
        <f t="shared" si="2"/>
        <v>92.787777777777777</v>
      </c>
      <c r="M6" s="16">
        <v>394</v>
      </c>
      <c r="N6" s="15">
        <f t="shared" si="3"/>
        <v>719.45333333333338</v>
      </c>
    </row>
    <row r="7" spans="1:14" ht="21.75" customHeight="1" x14ac:dyDescent="0.5">
      <c r="A7" s="16" t="s">
        <v>127</v>
      </c>
      <c r="B7" s="16">
        <v>437</v>
      </c>
      <c r="C7" s="16">
        <v>720</v>
      </c>
      <c r="D7" s="16">
        <v>662</v>
      </c>
      <c r="E7" s="14">
        <f t="shared" si="4"/>
        <v>606.33333333333337</v>
      </c>
      <c r="F7" s="17">
        <v>2143</v>
      </c>
      <c r="G7" s="17">
        <v>6770</v>
      </c>
      <c r="H7" s="17">
        <v>6453</v>
      </c>
      <c r="I7" s="18">
        <f t="shared" si="5"/>
        <v>5122</v>
      </c>
      <c r="J7" s="13">
        <f t="shared" si="0"/>
        <v>947.57</v>
      </c>
      <c r="K7" s="14">
        <f t="shared" si="1"/>
        <v>236.89250000000001</v>
      </c>
      <c r="L7" s="14">
        <f t="shared" si="2"/>
        <v>78.964166666666671</v>
      </c>
      <c r="M7" s="16">
        <v>376</v>
      </c>
      <c r="N7" s="15">
        <f t="shared" si="3"/>
        <v>571.57000000000005</v>
      </c>
    </row>
    <row r="8" spans="1:14" ht="21.75" customHeight="1" x14ac:dyDescent="0.5">
      <c r="A8" s="16" t="s">
        <v>128</v>
      </c>
      <c r="B8" s="16">
        <v>200</v>
      </c>
      <c r="C8" s="16">
        <v>698</v>
      </c>
      <c r="D8" s="16">
        <v>829</v>
      </c>
      <c r="E8" s="14">
        <f t="shared" si="4"/>
        <v>575.66666666666663</v>
      </c>
      <c r="F8" s="17">
        <v>2383</v>
      </c>
      <c r="G8" s="17">
        <v>5542</v>
      </c>
      <c r="H8" s="17">
        <v>7011</v>
      </c>
      <c r="I8" s="18">
        <f t="shared" si="5"/>
        <v>4978.666666666667</v>
      </c>
      <c r="J8" s="13">
        <f t="shared" si="0"/>
        <v>921.0533333333334</v>
      </c>
      <c r="K8" s="14">
        <f t="shared" si="1"/>
        <v>230.26333333333335</v>
      </c>
      <c r="L8" s="14">
        <f t="shared" si="2"/>
        <v>76.754444444444445</v>
      </c>
      <c r="M8" s="16">
        <v>653</v>
      </c>
      <c r="N8" s="15">
        <f t="shared" si="3"/>
        <v>268.0533333333334</v>
      </c>
    </row>
    <row r="9" spans="1:14" ht="21.75" customHeight="1" x14ac:dyDescent="0.5">
      <c r="A9" s="16" t="s">
        <v>129</v>
      </c>
      <c r="B9" s="16">
        <v>223</v>
      </c>
      <c r="C9" s="16">
        <v>681</v>
      </c>
      <c r="D9" s="16">
        <v>716</v>
      </c>
      <c r="E9" s="9">
        <f t="shared" si="4"/>
        <v>540</v>
      </c>
      <c r="F9" s="17">
        <v>5757</v>
      </c>
      <c r="G9" s="17">
        <v>4129</v>
      </c>
      <c r="H9" s="17">
        <v>4748</v>
      </c>
      <c r="I9" s="18">
        <f t="shared" si="5"/>
        <v>4878</v>
      </c>
      <c r="J9" s="13">
        <f t="shared" si="0"/>
        <v>902.43</v>
      </c>
      <c r="K9" s="14">
        <f t="shared" si="1"/>
        <v>225.60749999999999</v>
      </c>
      <c r="L9" s="14">
        <f t="shared" si="2"/>
        <v>75.202500000000001</v>
      </c>
      <c r="M9" s="16">
        <v>211</v>
      </c>
      <c r="N9" s="15">
        <f t="shared" si="3"/>
        <v>691.43</v>
      </c>
    </row>
    <row r="10" spans="1:14" ht="21.75" customHeight="1" x14ac:dyDescent="0.5">
      <c r="A10" s="16" t="s">
        <v>130</v>
      </c>
      <c r="B10" s="16">
        <v>542</v>
      </c>
      <c r="C10" s="16">
        <v>462</v>
      </c>
      <c r="D10" s="16">
        <v>711</v>
      </c>
      <c r="E10" s="14">
        <f t="shared" si="4"/>
        <v>571.66666666666663</v>
      </c>
      <c r="F10" s="17">
        <v>11287</v>
      </c>
      <c r="G10" s="17">
        <v>15445</v>
      </c>
      <c r="H10" s="17">
        <v>17788</v>
      </c>
      <c r="I10" s="18">
        <f t="shared" si="5"/>
        <v>14840</v>
      </c>
      <c r="J10" s="13">
        <f t="shared" si="0"/>
        <v>2745.4</v>
      </c>
      <c r="K10" s="14">
        <f t="shared" si="1"/>
        <v>686.35</v>
      </c>
      <c r="L10" s="14">
        <f t="shared" si="2"/>
        <v>228.78333333333333</v>
      </c>
      <c r="M10" s="16">
        <v>585</v>
      </c>
      <c r="N10" s="15">
        <f t="shared" si="3"/>
        <v>2160.4</v>
      </c>
    </row>
    <row r="11" spans="1:14" s="19" customFormat="1" x14ac:dyDescent="0.5"/>
    <row r="12" spans="1:14" s="19" customFormat="1" x14ac:dyDescent="0.5">
      <c r="N12" s="29" t="s">
        <v>167</v>
      </c>
    </row>
    <row r="13" spans="1:14" s="19" customFormat="1" x14ac:dyDescent="0.5">
      <c r="N13" s="29" t="s">
        <v>168</v>
      </c>
    </row>
    <row r="14" spans="1:14" s="19" customFormat="1" x14ac:dyDescent="0.5">
      <c r="N14" s="29" t="s">
        <v>169</v>
      </c>
    </row>
    <row r="15" spans="1:14" s="19" customFormat="1" x14ac:dyDescent="0.5"/>
    <row r="16" spans="1:14" s="19" customFormat="1" x14ac:dyDescent="0.5"/>
    <row r="17" s="19" customFormat="1" x14ac:dyDescent="0.5"/>
    <row r="18" s="19" customFormat="1" x14ac:dyDescent="0.5"/>
    <row r="19" s="19" customFormat="1" x14ac:dyDescent="0.5"/>
    <row r="20" s="19" customFormat="1" x14ac:dyDescent="0.5"/>
    <row r="21" s="19" customFormat="1" x14ac:dyDescent="0.5"/>
    <row r="22" s="19" customFormat="1" x14ac:dyDescent="0.5"/>
    <row r="23" s="19" customFormat="1" x14ac:dyDescent="0.5"/>
    <row r="24" s="19" customFormat="1" x14ac:dyDescent="0.5"/>
    <row r="25" s="19" customFormat="1" x14ac:dyDescent="0.5"/>
    <row r="26" s="19" customFormat="1" x14ac:dyDescent="0.5"/>
    <row r="27" s="19" customFormat="1" x14ac:dyDescent="0.5"/>
    <row r="28" s="19" customFormat="1" x14ac:dyDescent="0.5"/>
    <row r="29" s="19" customFormat="1" x14ac:dyDescent="0.5"/>
    <row r="30" s="19" customFormat="1" x14ac:dyDescent="0.5"/>
    <row r="31" s="19" customFormat="1" x14ac:dyDescent="0.5"/>
    <row r="32" s="19" customFormat="1" x14ac:dyDescent="0.5"/>
    <row r="33" s="19" customFormat="1" x14ac:dyDescent="0.5"/>
    <row r="34" s="19" customFormat="1" x14ac:dyDescent="0.5"/>
    <row r="35" s="19" customFormat="1" x14ac:dyDescent="0.5"/>
    <row r="36" s="19" customFormat="1" x14ac:dyDescent="0.5"/>
    <row r="37" s="19" customFormat="1" x14ac:dyDescent="0.5"/>
    <row r="38" s="19" customFormat="1" x14ac:dyDescent="0.5"/>
    <row r="39" s="19" customFormat="1" x14ac:dyDescent="0.5"/>
    <row r="40" s="19" customFormat="1" x14ac:dyDescent="0.5"/>
    <row r="41" s="19" customFormat="1" x14ac:dyDescent="0.5"/>
    <row r="42" s="19" customFormat="1" x14ac:dyDescent="0.5"/>
    <row r="43" s="19" customFormat="1" x14ac:dyDescent="0.5"/>
    <row r="44" s="19" customFormat="1" x14ac:dyDescent="0.5"/>
    <row r="45" s="19" customFormat="1" x14ac:dyDescent="0.5"/>
    <row r="46" s="19" customFormat="1" x14ac:dyDescent="0.5"/>
    <row r="47" s="19" customFormat="1" x14ac:dyDescent="0.5"/>
    <row r="48" s="19" customFormat="1" x14ac:dyDescent="0.5"/>
    <row r="49" s="19" customFormat="1" x14ac:dyDescent="0.5"/>
    <row r="50" s="19" customFormat="1" x14ac:dyDescent="0.5"/>
    <row r="51" s="19" customFormat="1" x14ac:dyDescent="0.5"/>
    <row r="52" s="19" customFormat="1" x14ac:dyDescent="0.5"/>
    <row r="53" s="19" customFormat="1" x14ac:dyDescent="0.5"/>
    <row r="54" s="19" customFormat="1" x14ac:dyDescent="0.5"/>
    <row r="55" s="19" customFormat="1" x14ac:dyDescent="0.5"/>
    <row r="56" s="19" customFormat="1" x14ac:dyDescent="0.5"/>
    <row r="57" s="19" customFormat="1" x14ac:dyDescent="0.5"/>
    <row r="58" s="19" customFormat="1" x14ac:dyDescent="0.5"/>
    <row r="59" s="19" customFormat="1" x14ac:dyDescent="0.5"/>
    <row r="60" s="19" customFormat="1" x14ac:dyDescent="0.5"/>
    <row r="61" s="19" customFormat="1" x14ac:dyDescent="0.5"/>
    <row r="62" s="19" customFormat="1" x14ac:dyDescent="0.5"/>
    <row r="63" s="19" customFormat="1" x14ac:dyDescent="0.5"/>
    <row r="64" s="19" customFormat="1" x14ac:dyDescent="0.5"/>
    <row r="65" s="19" customFormat="1" x14ac:dyDescent="0.5"/>
    <row r="66" s="19" customFormat="1" x14ac:dyDescent="0.5"/>
    <row r="67" s="19" customFormat="1" x14ac:dyDescent="0.5"/>
    <row r="68" s="19" customFormat="1" x14ac:dyDescent="0.5"/>
    <row r="69" s="19" customFormat="1" x14ac:dyDescent="0.5"/>
    <row r="70" s="19" customFormat="1" x14ac:dyDescent="0.5"/>
    <row r="71" s="19" customFormat="1" x14ac:dyDescent="0.5"/>
    <row r="72" s="19" customFormat="1" x14ac:dyDescent="0.5"/>
    <row r="73" s="19" customFormat="1" x14ac:dyDescent="0.5"/>
    <row r="74" s="19" customFormat="1" x14ac:dyDescent="0.5"/>
    <row r="75" s="19" customFormat="1" x14ac:dyDescent="0.5"/>
    <row r="76" s="19" customFormat="1" x14ac:dyDescent="0.5"/>
    <row r="77" s="19" customFormat="1" x14ac:dyDescent="0.5"/>
    <row r="78" s="19" customFormat="1" x14ac:dyDescent="0.5"/>
    <row r="79" s="19" customFormat="1" x14ac:dyDescent="0.5"/>
    <row r="80" s="19" customFormat="1" x14ac:dyDescent="0.5"/>
    <row r="81" s="19" customFormat="1" x14ac:dyDescent="0.5"/>
    <row r="82" s="19" customFormat="1" x14ac:dyDescent="0.5"/>
    <row r="83" s="19" customFormat="1" x14ac:dyDescent="0.5"/>
    <row r="84" s="19" customFormat="1" x14ac:dyDescent="0.5"/>
    <row r="85" s="19" customFormat="1" x14ac:dyDescent="0.5"/>
    <row r="86" s="19" customFormat="1" x14ac:dyDescent="0.5"/>
    <row r="87" s="19" customFormat="1" x14ac:dyDescent="0.5"/>
    <row r="88" s="19" customFormat="1" x14ac:dyDescent="0.5"/>
    <row r="89" s="19" customFormat="1" x14ac:dyDescent="0.5"/>
    <row r="90" s="19" customFormat="1" x14ac:dyDescent="0.5"/>
    <row r="91" s="19" customFormat="1" x14ac:dyDescent="0.5"/>
    <row r="92" s="19" customFormat="1" x14ac:dyDescent="0.5"/>
    <row r="93" s="19" customFormat="1" x14ac:dyDescent="0.5"/>
    <row r="94" s="19" customFormat="1" x14ac:dyDescent="0.5"/>
    <row r="95" s="19" customFormat="1" x14ac:dyDescent="0.5"/>
    <row r="96" s="19" customFormat="1" x14ac:dyDescent="0.5"/>
    <row r="97" s="19" customFormat="1" x14ac:dyDescent="0.5"/>
    <row r="98" s="19" customFormat="1" x14ac:dyDescent="0.5"/>
    <row r="99" s="19" customFormat="1" x14ac:dyDescent="0.5"/>
    <row r="100" s="19" customFormat="1" x14ac:dyDescent="0.5"/>
    <row r="101" s="19" customFormat="1" x14ac:dyDescent="0.5"/>
    <row r="102" s="19" customFormat="1" x14ac:dyDescent="0.5"/>
    <row r="103" s="19" customFormat="1" x14ac:dyDescent="0.5"/>
    <row r="104" s="19" customFormat="1" x14ac:dyDescent="0.5"/>
    <row r="105" s="19" customFormat="1" x14ac:dyDescent="0.5"/>
    <row r="106" s="19" customFormat="1" x14ac:dyDescent="0.5"/>
    <row r="107" s="19" customFormat="1" x14ac:dyDescent="0.5"/>
    <row r="108" s="19" customFormat="1" x14ac:dyDescent="0.5"/>
    <row r="109" s="19" customFormat="1" x14ac:dyDescent="0.5"/>
    <row r="110" s="19" customFormat="1" x14ac:dyDescent="0.5"/>
    <row r="111" s="19" customFormat="1" x14ac:dyDescent="0.5"/>
    <row r="112" s="19" customFormat="1" x14ac:dyDescent="0.5"/>
    <row r="113" s="19" customFormat="1" x14ac:dyDescent="0.5"/>
    <row r="114" s="19" customFormat="1" x14ac:dyDescent="0.5"/>
    <row r="115" s="19" customFormat="1" x14ac:dyDescent="0.5"/>
    <row r="116" s="19" customFormat="1" x14ac:dyDescent="0.5"/>
    <row r="117" s="19" customFormat="1" x14ac:dyDescent="0.5"/>
    <row r="118" s="19" customFormat="1" x14ac:dyDescent="0.5"/>
    <row r="119" s="19" customFormat="1" x14ac:dyDescent="0.5"/>
    <row r="120" s="19" customFormat="1" x14ac:dyDescent="0.5"/>
    <row r="121" s="19" customFormat="1" x14ac:dyDescent="0.5"/>
    <row r="122" s="19" customFormat="1" x14ac:dyDescent="0.5"/>
    <row r="123" s="19" customFormat="1" x14ac:dyDescent="0.5"/>
    <row r="124" s="19" customFormat="1" x14ac:dyDescent="0.5"/>
    <row r="125" s="19" customFormat="1" x14ac:dyDescent="0.5"/>
    <row r="126" s="19" customFormat="1" x14ac:dyDescent="0.5"/>
    <row r="127" s="19" customFormat="1" x14ac:dyDescent="0.5"/>
    <row r="128" s="19" customFormat="1" x14ac:dyDescent="0.5"/>
    <row r="129" s="19" customFormat="1" x14ac:dyDescent="0.5"/>
    <row r="130" s="19" customFormat="1" x14ac:dyDescent="0.5"/>
    <row r="131" s="19" customFormat="1" x14ac:dyDescent="0.5"/>
    <row r="132" s="19" customFormat="1" x14ac:dyDescent="0.5"/>
    <row r="133" s="19" customFormat="1" x14ac:dyDescent="0.5"/>
    <row r="134" s="19" customFormat="1" x14ac:dyDescent="0.5"/>
    <row r="135" s="19" customFormat="1" x14ac:dyDescent="0.5"/>
    <row r="136" s="19" customFormat="1" x14ac:dyDescent="0.5"/>
    <row r="137" s="19" customFormat="1" x14ac:dyDescent="0.5"/>
    <row r="138" s="19" customFormat="1" x14ac:dyDescent="0.5"/>
    <row r="139" s="19" customFormat="1" x14ac:dyDescent="0.5"/>
    <row r="140" s="19" customFormat="1" x14ac:dyDescent="0.5"/>
    <row r="141" s="19" customFormat="1" x14ac:dyDescent="0.5"/>
    <row r="142" s="19" customFormat="1" x14ac:dyDescent="0.5"/>
    <row r="143" s="19" customFormat="1" x14ac:dyDescent="0.5"/>
    <row r="144" s="19" customFormat="1" x14ac:dyDescent="0.5"/>
    <row r="145" s="19" customFormat="1" x14ac:dyDescent="0.5"/>
    <row r="146" s="19" customFormat="1" x14ac:dyDescent="0.5"/>
    <row r="147" s="19" customFormat="1" x14ac:dyDescent="0.5"/>
    <row r="148" s="19" customFormat="1" x14ac:dyDescent="0.5"/>
    <row r="149" s="19" customFormat="1" x14ac:dyDescent="0.5"/>
    <row r="150" s="19" customFormat="1" x14ac:dyDescent="0.5"/>
    <row r="151" s="19" customFormat="1" x14ac:dyDescent="0.5"/>
    <row r="152" s="19" customFormat="1" x14ac:dyDescent="0.5"/>
    <row r="153" s="19" customFormat="1" x14ac:dyDescent="0.5"/>
    <row r="154" s="19" customFormat="1" x14ac:dyDescent="0.5"/>
    <row r="155" s="19" customFormat="1" x14ac:dyDescent="0.5"/>
    <row r="156" s="19" customFormat="1" x14ac:dyDescent="0.5"/>
    <row r="157" s="19" customFormat="1" x14ac:dyDescent="0.5"/>
    <row r="158" s="19" customFormat="1" x14ac:dyDescent="0.5"/>
    <row r="159" s="19" customFormat="1" x14ac:dyDescent="0.5"/>
    <row r="160" s="19" customFormat="1" x14ac:dyDescent="0.5"/>
    <row r="161" s="19" customFormat="1" x14ac:dyDescent="0.5"/>
    <row r="162" s="19" customFormat="1" x14ac:dyDescent="0.5"/>
    <row r="163" s="19" customFormat="1" x14ac:dyDescent="0.5"/>
    <row r="164" s="19" customFormat="1" x14ac:dyDescent="0.5"/>
    <row r="165" s="19" customFormat="1" x14ac:dyDescent="0.5"/>
    <row r="166" s="19" customFormat="1" x14ac:dyDescent="0.5"/>
    <row r="167" s="19" customFormat="1" x14ac:dyDescent="0.5"/>
    <row r="168" s="19" customFormat="1" x14ac:dyDescent="0.5"/>
    <row r="169" s="19" customFormat="1" x14ac:dyDescent="0.5"/>
    <row r="170" s="19" customFormat="1" x14ac:dyDescent="0.5"/>
    <row r="171" s="19" customFormat="1" x14ac:dyDescent="0.5"/>
    <row r="172" s="19" customFormat="1" x14ac:dyDescent="0.5"/>
    <row r="173" s="19" customFormat="1" x14ac:dyDescent="0.5"/>
    <row r="174" s="19" customFormat="1" x14ac:dyDescent="0.5"/>
    <row r="175" s="19" customFormat="1" x14ac:dyDescent="0.5"/>
    <row r="176" s="19" customFormat="1" x14ac:dyDescent="0.5"/>
    <row r="177" s="19" customFormat="1" x14ac:dyDescent="0.5"/>
    <row r="178" s="19" customFormat="1" x14ac:dyDescent="0.5"/>
    <row r="179" s="19" customFormat="1" x14ac:dyDescent="0.5"/>
    <row r="180" s="19" customFormat="1" x14ac:dyDescent="0.5"/>
    <row r="181" s="19" customFormat="1" x14ac:dyDescent="0.5"/>
    <row r="182" s="19" customFormat="1" x14ac:dyDescent="0.5"/>
    <row r="183" s="19" customFormat="1" x14ac:dyDescent="0.5"/>
    <row r="184" s="19" customFormat="1" x14ac:dyDescent="0.5"/>
    <row r="185" s="19" customFormat="1" x14ac:dyDescent="0.5"/>
    <row r="186" s="19" customFormat="1" x14ac:dyDescent="0.5"/>
    <row r="187" s="19" customFormat="1" x14ac:dyDescent="0.5"/>
    <row r="188" s="19" customFormat="1" x14ac:dyDescent="0.5"/>
    <row r="189" s="19" customFormat="1" x14ac:dyDescent="0.5"/>
    <row r="190" s="19" customFormat="1" x14ac:dyDescent="0.5"/>
    <row r="191" s="19" customFormat="1" x14ac:dyDescent="0.5"/>
    <row r="192" s="19" customFormat="1" x14ac:dyDescent="0.5"/>
    <row r="193" s="19" customFormat="1" x14ac:dyDescent="0.5"/>
    <row r="194" s="19" customFormat="1" x14ac:dyDescent="0.5"/>
    <row r="195" s="19" customFormat="1" x14ac:dyDescent="0.5"/>
    <row r="196" s="19" customFormat="1" x14ac:dyDescent="0.5"/>
    <row r="197" s="19" customFormat="1" x14ac:dyDescent="0.5"/>
    <row r="198" s="19" customFormat="1" x14ac:dyDescent="0.5"/>
    <row r="199" s="19" customFormat="1" x14ac:dyDescent="0.5"/>
    <row r="200" s="19" customFormat="1" x14ac:dyDescent="0.5"/>
    <row r="201" s="19" customFormat="1" x14ac:dyDescent="0.5"/>
    <row r="202" s="19" customFormat="1" x14ac:dyDescent="0.5"/>
    <row r="203" s="19" customFormat="1" x14ac:dyDescent="0.5"/>
    <row r="204" s="19" customFormat="1" x14ac:dyDescent="0.5"/>
    <row r="205" s="19" customFormat="1" x14ac:dyDescent="0.5"/>
    <row r="206" s="19" customFormat="1" x14ac:dyDescent="0.5"/>
    <row r="207" s="19" customFormat="1" x14ac:dyDescent="0.5"/>
    <row r="208" s="19" customFormat="1" x14ac:dyDescent="0.5"/>
    <row r="209" s="19" customFormat="1" x14ac:dyDescent="0.5"/>
    <row r="210" s="19" customFormat="1" x14ac:dyDescent="0.5"/>
    <row r="211" s="19" customFormat="1" x14ac:dyDescent="0.5"/>
    <row r="212" s="19" customFormat="1" x14ac:dyDescent="0.5"/>
    <row r="213" s="19" customFormat="1" x14ac:dyDescent="0.5"/>
    <row r="214" s="19" customFormat="1" x14ac:dyDescent="0.5"/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workbookViewId="0">
      <selection activeCell="J17" sqref="J17"/>
    </sheetView>
  </sheetViews>
  <sheetFormatPr defaultRowHeight="21.75" x14ac:dyDescent="0.5"/>
  <cols>
    <col min="1" max="1" width="23.75" style="9" customWidth="1"/>
    <col min="2" max="8" width="9" style="9"/>
    <col min="9" max="9" width="10.875" style="9" customWidth="1"/>
    <col min="10" max="10" width="11.125" style="9" customWidth="1"/>
    <col min="11" max="11" width="16" style="9" customWidth="1"/>
    <col min="12" max="12" width="15.75" style="9" customWidth="1"/>
    <col min="13" max="13" width="16.375" style="9" customWidth="1"/>
    <col min="14" max="14" width="27.75" style="9" customWidth="1"/>
    <col min="15" max="16384" width="9" style="9"/>
  </cols>
  <sheetData>
    <row r="1" spans="1:14" ht="21.75" customHeight="1" x14ac:dyDescent="0.5">
      <c r="A1" s="96" t="s">
        <v>0</v>
      </c>
      <c r="B1" s="96" t="s">
        <v>1</v>
      </c>
      <c r="C1" s="96"/>
      <c r="D1" s="96"/>
      <c r="E1" s="97" t="s">
        <v>2</v>
      </c>
      <c r="F1" s="96" t="s">
        <v>3</v>
      </c>
      <c r="G1" s="96"/>
      <c r="H1" s="96"/>
      <c r="I1" s="96" t="s">
        <v>174</v>
      </c>
      <c r="J1" s="95" t="s">
        <v>5</v>
      </c>
      <c r="K1" s="9" t="s">
        <v>40</v>
      </c>
      <c r="L1" s="9" t="s">
        <v>42</v>
      </c>
      <c r="M1" s="9" t="s">
        <v>44</v>
      </c>
      <c r="N1" s="10" t="s">
        <v>46</v>
      </c>
    </row>
    <row r="2" spans="1:14" ht="78" customHeight="1" x14ac:dyDescent="0.5">
      <c r="A2" s="96"/>
      <c r="B2" s="11" t="s">
        <v>6</v>
      </c>
      <c r="C2" s="11" t="s">
        <v>7</v>
      </c>
      <c r="D2" s="11" t="s">
        <v>8</v>
      </c>
      <c r="E2" s="97"/>
      <c r="F2" s="11" t="s">
        <v>6</v>
      </c>
      <c r="G2" s="11" t="s">
        <v>7</v>
      </c>
      <c r="H2" s="11" t="s">
        <v>8</v>
      </c>
      <c r="I2" s="96"/>
      <c r="J2" s="95"/>
      <c r="K2" s="9" t="s">
        <v>41</v>
      </c>
      <c r="L2" s="9" t="s">
        <v>43</v>
      </c>
      <c r="M2" s="9" t="s">
        <v>45</v>
      </c>
      <c r="N2" s="10" t="s">
        <v>58</v>
      </c>
    </row>
    <row r="3" spans="1:14" x14ac:dyDescent="0.5">
      <c r="A3" s="11" t="s">
        <v>18</v>
      </c>
      <c r="B3" s="11">
        <v>1773</v>
      </c>
      <c r="C3" s="11">
        <v>5138</v>
      </c>
      <c r="D3" s="11">
        <v>5665</v>
      </c>
      <c r="E3" s="12">
        <v>5402</v>
      </c>
      <c r="F3" s="11">
        <v>32665</v>
      </c>
      <c r="G3" s="11">
        <v>64400</v>
      </c>
      <c r="H3" s="11">
        <v>69059</v>
      </c>
      <c r="I3" s="11">
        <v>66730</v>
      </c>
      <c r="J3" s="13">
        <f>(18.5*I3)/100</f>
        <v>12345.05</v>
      </c>
      <c r="K3" s="14">
        <f>J3/4</f>
        <v>3086.2624999999998</v>
      </c>
      <c r="L3" s="14">
        <f>K3/3</f>
        <v>1028.7541666666666</v>
      </c>
      <c r="M3" s="9">
        <v>7423</v>
      </c>
      <c r="N3" s="15">
        <f>J3-M3</f>
        <v>4922.0499999999993</v>
      </c>
    </row>
    <row r="4" spans="1:14" x14ac:dyDescent="0.5">
      <c r="A4" s="16" t="s">
        <v>131</v>
      </c>
      <c r="B4" s="16">
        <v>180</v>
      </c>
      <c r="C4" s="16">
        <v>653</v>
      </c>
      <c r="D4" s="16">
        <v>652</v>
      </c>
      <c r="E4" s="9">
        <f>AVERAGE(B4:D4)</f>
        <v>495</v>
      </c>
      <c r="F4" s="17">
        <v>1869</v>
      </c>
      <c r="G4" s="17">
        <v>6822</v>
      </c>
      <c r="H4" s="17">
        <v>8400</v>
      </c>
      <c r="I4" s="18">
        <f>AVERAGE(F4:H4)</f>
        <v>5697</v>
      </c>
      <c r="J4" s="13">
        <f t="shared" ref="J4:J10" si="0">(18.5*I4)/100</f>
        <v>1053.9449999999999</v>
      </c>
      <c r="K4" s="14">
        <f t="shared" ref="K4:K10" si="1">J4/4</f>
        <v>263.48624999999998</v>
      </c>
      <c r="L4" s="14">
        <f t="shared" ref="L4:L10" si="2">K4/3</f>
        <v>87.828749999999999</v>
      </c>
      <c r="M4" s="17">
        <v>1099</v>
      </c>
      <c r="N4" s="15">
        <f t="shared" ref="N4:N10" si="3">J4-M4</f>
        <v>-45.055000000000064</v>
      </c>
    </row>
    <row r="5" spans="1:14" x14ac:dyDescent="0.5">
      <c r="A5" s="16" t="s">
        <v>132</v>
      </c>
      <c r="B5" s="16">
        <v>256</v>
      </c>
      <c r="C5" s="16">
        <v>466</v>
      </c>
      <c r="D5" s="16">
        <v>575</v>
      </c>
      <c r="E5" s="14">
        <f t="shared" ref="E5:E10" si="4">AVERAGE(B5:D5)</f>
        <v>432.33333333333331</v>
      </c>
      <c r="F5" s="17">
        <v>3355</v>
      </c>
      <c r="G5" s="17">
        <v>7413</v>
      </c>
      <c r="H5" s="17">
        <v>7252</v>
      </c>
      <c r="I5" s="18">
        <f t="shared" ref="I5:I10" si="5">AVERAGE(F5:H5)</f>
        <v>6006.666666666667</v>
      </c>
      <c r="J5" s="13">
        <f t="shared" si="0"/>
        <v>1111.2333333333333</v>
      </c>
      <c r="K5" s="14">
        <f t="shared" si="1"/>
        <v>277.80833333333334</v>
      </c>
      <c r="L5" s="14">
        <f t="shared" si="2"/>
        <v>92.602777777777774</v>
      </c>
      <c r="M5" s="17">
        <v>1623</v>
      </c>
      <c r="N5" s="15">
        <f t="shared" si="3"/>
        <v>-511.76666666666665</v>
      </c>
    </row>
    <row r="6" spans="1:14" x14ac:dyDescent="0.5">
      <c r="A6" s="16" t="s">
        <v>133</v>
      </c>
      <c r="B6" s="16">
        <v>37</v>
      </c>
      <c r="C6" s="16">
        <v>324</v>
      </c>
      <c r="D6" s="16">
        <v>492</v>
      </c>
      <c r="E6" s="14">
        <f t="shared" si="4"/>
        <v>284.33333333333331</v>
      </c>
      <c r="F6" s="17">
        <v>1841</v>
      </c>
      <c r="G6" s="17">
        <v>5533</v>
      </c>
      <c r="H6" s="17">
        <v>6690</v>
      </c>
      <c r="I6" s="18">
        <f t="shared" si="5"/>
        <v>4688</v>
      </c>
      <c r="J6" s="13">
        <f t="shared" si="0"/>
        <v>867.28</v>
      </c>
      <c r="K6" s="14">
        <f t="shared" si="1"/>
        <v>216.82</v>
      </c>
      <c r="L6" s="14">
        <f t="shared" si="2"/>
        <v>72.273333333333326</v>
      </c>
      <c r="M6" s="16">
        <v>637</v>
      </c>
      <c r="N6" s="15">
        <f t="shared" si="3"/>
        <v>230.27999999999997</v>
      </c>
    </row>
    <row r="7" spans="1:14" x14ac:dyDescent="0.5">
      <c r="A7" s="16" t="s">
        <v>134</v>
      </c>
      <c r="B7" s="16">
        <v>108</v>
      </c>
      <c r="C7" s="16">
        <v>694</v>
      </c>
      <c r="D7" s="16">
        <v>608</v>
      </c>
      <c r="E7" s="9">
        <f t="shared" si="4"/>
        <v>470</v>
      </c>
      <c r="F7" s="17">
        <v>2466</v>
      </c>
      <c r="G7" s="17">
        <v>6975</v>
      </c>
      <c r="H7" s="17">
        <v>6672</v>
      </c>
      <c r="I7" s="18">
        <f t="shared" si="5"/>
        <v>5371</v>
      </c>
      <c r="J7" s="13">
        <f t="shared" si="0"/>
        <v>993.63499999999999</v>
      </c>
      <c r="K7" s="14">
        <f t="shared" si="1"/>
        <v>248.40875</v>
      </c>
      <c r="L7" s="14">
        <f t="shared" si="2"/>
        <v>82.802916666666661</v>
      </c>
      <c r="M7" s="17">
        <v>1094</v>
      </c>
      <c r="N7" s="15">
        <f t="shared" si="3"/>
        <v>-100.36500000000001</v>
      </c>
    </row>
    <row r="8" spans="1:14" x14ac:dyDescent="0.5">
      <c r="A8" s="16" t="s">
        <v>135</v>
      </c>
      <c r="B8" s="16">
        <v>181</v>
      </c>
      <c r="C8" s="16">
        <v>488</v>
      </c>
      <c r="D8" s="16">
        <v>523</v>
      </c>
      <c r="E8" s="14">
        <f t="shared" si="4"/>
        <v>397.33333333333331</v>
      </c>
      <c r="F8" s="17">
        <v>4205</v>
      </c>
      <c r="G8" s="17">
        <v>8939</v>
      </c>
      <c r="H8" s="17">
        <v>8049</v>
      </c>
      <c r="I8" s="18">
        <f t="shared" si="5"/>
        <v>7064.333333333333</v>
      </c>
      <c r="J8" s="13">
        <f t="shared" si="0"/>
        <v>1306.9016666666666</v>
      </c>
      <c r="K8" s="14">
        <f t="shared" si="1"/>
        <v>326.72541666666666</v>
      </c>
      <c r="L8" s="14">
        <f t="shared" si="2"/>
        <v>108.90847222222222</v>
      </c>
      <c r="M8" s="17">
        <v>1299</v>
      </c>
      <c r="N8" s="15">
        <f t="shared" si="3"/>
        <v>7.9016666666666424</v>
      </c>
    </row>
    <row r="9" spans="1:14" x14ac:dyDescent="0.5">
      <c r="A9" s="16" t="s">
        <v>136</v>
      </c>
      <c r="B9" s="16">
        <v>56</v>
      </c>
      <c r="C9" s="16">
        <v>256</v>
      </c>
      <c r="D9" s="16">
        <v>315</v>
      </c>
      <c r="E9" s="9">
        <f t="shared" si="4"/>
        <v>209</v>
      </c>
      <c r="F9" s="17">
        <v>1126</v>
      </c>
      <c r="G9" s="17">
        <v>2612</v>
      </c>
      <c r="H9" s="17">
        <v>2823</v>
      </c>
      <c r="I9" s="18">
        <f t="shared" si="5"/>
        <v>2187</v>
      </c>
      <c r="J9" s="13">
        <f t="shared" si="0"/>
        <v>404.59500000000003</v>
      </c>
      <c r="K9" s="14">
        <f t="shared" si="1"/>
        <v>101.14875000000001</v>
      </c>
      <c r="L9" s="14">
        <f t="shared" si="2"/>
        <v>33.716250000000002</v>
      </c>
      <c r="M9" s="16">
        <v>224</v>
      </c>
      <c r="N9" s="15">
        <f t="shared" si="3"/>
        <v>180.59500000000003</v>
      </c>
    </row>
    <row r="10" spans="1:14" x14ac:dyDescent="0.5">
      <c r="A10" s="16" t="s">
        <v>137</v>
      </c>
      <c r="B10" s="16">
        <v>957</v>
      </c>
      <c r="C10" s="17">
        <v>2247</v>
      </c>
      <c r="D10" s="17">
        <v>2404</v>
      </c>
      <c r="E10" s="14">
        <f t="shared" si="4"/>
        <v>1869.3333333333333</v>
      </c>
      <c r="F10" s="17">
        <v>17931</v>
      </c>
      <c r="G10" s="17">
        <v>26183</v>
      </c>
      <c r="H10" s="17">
        <v>29195</v>
      </c>
      <c r="I10" s="18">
        <f t="shared" si="5"/>
        <v>24436.333333333332</v>
      </c>
      <c r="J10" s="13">
        <f t="shared" si="0"/>
        <v>4520.7216666666664</v>
      </c>
      <c r="K10" s="14">
        <f t="shared" si="1"/>
        <v>1130.1804166666666</v>
      </c>
      <c r="L10" s="14">
        <f t="shared" si="2"/>
        <v>376.72680555555553</v>
      </c>
      <c r="M10" s="17">
        <v>1447</v>
      </c>
      <c r="N10" s="15">
        <f t="shared" si="3"/>
        <v>3073.7216666666664</v>
      </c>
    </row>
    <row r="11" spans="1:14" s="19" customFormat="1" x14ac:dyDescent="0.5"/>
    <row r="12" spans="1:14" s="19" customFormat="1" x14ac:dyDescent="0.5">
      <c r="N12" s="29" t="s">
        <v>167</v>
      </c>
    </row>
    <row r="13" spans="1:14" s="19" customFormat="1" x14ac:dyDescent="0.5">
      <c r="N13" s="29" t="s">
        <v>168</v>
      </c>
    </row>
    <row r="14" spans="1:14" s="19" customFormat="1" x14ac:dyDescent="0.5">
      <c r="N14" s="29" t="s">
        <v>169</v>
      </c>
    </row>
    <row r="15" spans="1:14" s="19" customFormat="1" x14ac:dyDescent="0.5"/>
    <row r="16" spans="1:14" s="19" customFormat="1" x14ac:dyDescent="0.5"/>
    <row r="17" s="19" customFormat="1" x14ac:dyDescent="0.5"/>
    <row r="18" s="19" customFormat="1" x14ac:dyDescent="0.5"/>
    <row r="19" s="19" customFormat="1" x14ac:dyDescent="0.5"/>
    <row r="20" s="19" customFormat="1" x14ac:dyDescent="0.5"/>
    <row r="21" s="19" customFormat="1" x14ac:dyDescent="0.5"/>
    <row r="22" s="19" customFormat="1" x14ac:dyDescent="0.5"/>
    <row r="23" s="19" customFormat="1" x14ac:dyDescent="0.5"/>
    <row r="24" s="19" customFormat="1" x14ac:dyDescent="0.5"/>
    <row r="25" s="19" customFormat="1" x14ac:dyDescent="0.5"/>
    <row r="26" s="19" customFormat="1" x14ac:dyDescent="0.5"/>
    <row r="27" s="19" customFormat="1" x14ac:dyDescent="0.5"/>
    <row r="28" s="19" customFormat="1" x14ac:dyDescent="0.5"/>
    <row r="29" s="19" customFormat="1" x14ac:dyDescent="0.5"/>
    <row r="30" s="19" customFormat="1" x14ac:dyDescent="0.5"/>
    <row r="31" s="19" customFormat="1" x14ac:dyDescent="0.5"/>
    <row r="32" s="19" customFormat="1" x14ac:dyDescent="0.5"/>
    <row r="33" s="19" customFormat="1" x14ac:dyDescent="0.5"/>
    <row r="34" s="19" customFormat="1" x14ac:dyDescent="0.5"/>
    <row r="35" s="19" customFormat="1" x14ac:dyDescent="0.5"/>
    <row r="36" s="19" customFormat="1" x14ac:dyDescent="0.5"/>
    <row r="37" s="19" customFormat="1" x14ac:dyDescent="0.5"/>
    <row r="38" s="19" customFormat="1" x14ac:dyDescent="0.5"/>
    <row r="39" s="19" customFormat="1" x14ac:dyDescent="0.5"/>
    <row r="40" s="19" customFormat="1" x14ac:dyDescent="0.5"/>
    <row r="41" s="19" customFormat="1" x14ac:dyDescent="0.5"/>
    <row r="42" s="19" customFormat="1" x14ac:dyDescent="0.5"/>
    <row r="43" s="19" customFormat="1" x14ac:dyDescent="0.5"/>
    <row r="44" s="19" customFormat="1" x14ac:dyDescent="0.5"/>
    <row r="45" s="19" customFormat="1" x14ac:dyDescent="0.5"/>
    <row r="46" s="19" customFormat="1" x14ac:dyDescent="0.5"/>
    <row r="47" s="19" customFormat="1" x14ac:dyDescent="0.5"/>
    <row r="48" s="19" customFormat="1" x14ac:dyDescent="0.5"/>
    <row r="49" s="19" customFormat="1" x14ac:dyDescent="0.5"/>
    <row r="50" s="19" customFormat="1" x14ac:dyDescent="0.5"/>
    <row r="51" s="19" customFormat="1" x14ac:dyDescent="0.5"/>
    <row r="52" s="19" customFormat="1" x14ac:dyDescent="0.5"/>
    <row r="53" s="19" customFormat="1" x14ac:dyDescent="0.5"/>
    <row r="54" s="19" customFormat="1" x14ac:dyDescent="0.5"/>
    <row r="55" s="19" customFormat="1" x14ac:dyDescent="0.5"/>
    <row r="56" s="19" customFormat="1" x14ac:dyDescent="0.5"/>
    <row r="57" s="19" customFormat="1" x14ac:dyDescent="0.5"/>
    <row r="58" s="19" customFormat="1" x14ac:dyDescent="0.5"/>
    <row r="59" s="19" customFormat="1" x14ac:dyDescent="0.5"/>
    <row r="60" s="19" customFormat="1" x14ac:dyDescent="0.5"/>
    <row r="61" s="19" customFormat="1" x14ac:dyDescent="0.5"/>
    <row r="62" s="19" customFormat="1" x14ac:dyDescent="0.5"/>
    <row r="63" s="19" customFormat="1" x14ac:dyDescent="0.5"/>
    <row r="64" s="19" customFormat="1" x14ac:dyDescent="0.5"/>
    <row r="65" s="19" customFormat="1" x14ac:dyDescent="0.5"/>
    <row r="66" s="19" customFormat="1" x14ac:dyDescent="0.5"/>
    <row r="67" s="19" customFormat="1" x14ac:dyDescent="0.5"/>
    <row r="68" s="19" customFormat="1" x14ac:dyDescent="0.5"/>
    <row r="69" s="19" customFormat="1" x14ac:dyDescent="0.5"/>
    <row r="70" s="19" customFormat="1" x14ac:dyDescent="0.5"/>
    <row r="71" s="19" customFormat="1" x14ac:dyDescent="0.5"/>
    <row r="72" s="19" customFormat="1" x14ac:dyDescent="0.5"/>
    <row r="73" s="19" customFormat="1" x14ac:dyDescent="0.5"/>
    <row r="74" s="19" customFormat="1" x14ac:dyDescent="0.5"/>
    <row r="75" s="19" customFormat="1" x14ac:dyDescent="0.5"/>
    <row r="76" s="19" customFormat="1" x14ac:dyDescent="0.5"/>
    <row r="77" s="19" customFormat="1" x14ac:dyDescent="0.5"/>
    <row r="78" s="19" customFormat="1" x14ac:dyDescent="0.5"/>
    <row r="79" s="19" customFormat="1" x14ac:dyDescent="0.5"/>
    <row r="80" s="19" customFormat="1" x14ac:dyDescent="0.5"/>
    <row r="81" s="19" customFormat="1" x14ac:dyDescent="0.5"/>
    <row r="82" s="19" customFormat="1" x14ac:dyDescent="0.5"/>
    <row r="83" s="19" customFormat="1" x14ac:dyDescent="0.5"/>
    <row r="84" s="19" customFormat="1" x14ac:dyDescent="0.5"/>
    <row r="85" s="19" customFormat="1" x14ac:dyDescent="0.5"/>
    <row r="86" s="19" customFormat="1" x14ac:dyDescent="0.5"/>
    <row r="87" s="19" customFormat="1" x14ac:dyDescent="0.5"/>
    <row r="88" s="19" customFormat="1" x14ac:dyDescent="0.5"/>
    <row r="89" s="19" customFormat="1" x14ac:dyDescent="0.5"/>
    <row r="90" s="19" customFormat="1" x14ac:dyDescent="0.5"/>
    <row r="91" s="19" customFormat="1" x14ac:dyDescent="0.5"/>
    <row r="92" s="19" customFormat="1" x14ac:dyDescent="0.5"/>
    <row r="93" s="19" customFormat="1" x14ac:dyDescent="0.5"/>
    <row r="94" s="19" customFormat="1" x14ac:dyDescent="0.5"/>
    <row r="95" s="19" customFormat="1" x14ac:dyDescent="0.5"/>
    <row r="96" s="19" customFormat="1" x14ac:dyDescent="0.5"/>
    <row r="97" s="19" customFormat="1" x14ac:dyDescent="0.5"/>
    <row r="98" s="19" customFormat="1" x14ac:dyDescent="0.5"/>
    <row r="99" s="19" customFormat="1" x14ac:dyDescent="0.5"/>
    <row r="100" s="19" customFormat="1" x14ac:dyDescent="0.5"/>
    <row r="101" s="19" customFormat="1" x14ac:dyDescent="0.5"/>
    <row r="102" s="19" customFormat="1" x14ac:dyDescent="0.5"/>
    <row r="103" s="19" customFormat="1" x14ac:dyDescent="0.5"/>
    <row r="104" s="19" customFormat="1" x14ac:dyDescent="0.5"/>
    <row r="105" s="19" customFormat="1" x14ac:dyDescent="0.5"/>
    <row r="106" s="19" customFormat="1" x14ac:dyDescent="0.5"/>
    <row r="107" s="19" customFormat="1" x14ac:dyDescent="0.5"/>
    <row r="108" s="19" customFormat="1" x14ac:dyDescent="0.5"/>
    <row r="109" s="19" customFormat="1" x14ac:dyDescent="0.5"/>
    <row r="110" s="19" customFormat="1" x14ac:dyDescent="0.5"/>
    <row r="111" s="19" customFormat="1" x14ac:dyDescent="0.5"/>
    <row r="112" s="19" customFormat="1" x14ac:dyDescent="0.5"/>
    <row r="113" s="19" customFormat="1" x14ac:dyDescent="0.5"/>
    <row r="114" s="19" customFormat="1" x14ac:dyDescent="0.5"/>
    <row r="115" s="19" customFormat="1" x14ac:dyDescent="0.5"/>
    <row r="116" s="19" customFormat="1" x14ac:dyDescent="0.5"/>
    <row r="117" s="19" customFormat="1" x14ac:dyDescent="0.5"/>
    <row r="118" s="19" customFormat="1" x14ac:dyDescent="0.5"/>
    <row r="119" s="19" customFormat="1" x14ac:dyDescent="0.5"/>
    <row r="120" s="19" customFormat="1" x14ac:dyDescent="0.5"/>
    <row r="121" s="19" customFormat="1" x14ac:dyDescent="0.5"/>
    <row r="122" s="19" customFormat="1" x14ac:dyDescent="0.5"/>
    <row r="123" s="19" customFormat="1" x14ac:dyDescent="0.5"/>
    <row r="124" s="19" customFormat="1" x14ac:dyDescent="0.5"/>
    <row r="125" s="19" customFormat="1" x14ac:dyDescent="0.5"/>
    <row r="126" s="19" customFormat="1" x14ac:dyDescent="0.5"/>
    <row r="127" s="19" customFormat="1" x14ac:dyDescent="0.5"/>
    <row r="128" s="19" customFormat="1" x14ac:dyDescent="0.5"/>
    <row r="129" s="19" customFormat="1" x14ac:dyDescent="0.5"/>
    <row r="130" s="19" customFormat="1" x14ac:dyDescent="0.5"/>
    <row r="131" s="19" customFormat="1" x14ac:dyDescent="0.5"/>
    <row r="132" s="19" customFormat="1" x14ac:dyDescent="0.5"/>
    <row r="133" s="19" customFormat="1" x14ac:dyDescent="0.5"/>
    <row r="134" s="19" customFormat="1" x14ac:dyDescent="0.5"/>
    <row r="135" s="19" customFormat="1" x14ac:dyDescent="0.5"/>
    <row r="136" s="19" customFormat="1" x14ac:dyDescent="0.5"/>
    <row r="137" s="19" customFormat="1" x14ac:dyDescent="0.5"/>
    <row r="138" s="19" customFormat="1" x14ac:dyDescent="0.5"/>
    <row r="139" s="19" customFormat="1" x14ac:dyDescent="0.5"/>
    <row r="140" s="19" customFormat="1" x14ac:dyDescent="0.5"/>
    <row r="141" s="19" customFormat="1" x14ac:dyDescent="0.5"/>
    <row r="142" s="19" customFormat="1" x14ac:dyDescent="0.5"/>
    <row r="143" s="19" customFormat="1" x14ac:dyDescent="0.5"/>
    <row r="144" s="19" customFormat="1" x14ac:dyDescent="0.5"/>
    <row r="145" s="19" customFormat="1" x14ac:dyDescent="0.5"/>
    <row r="146" s="19" customFormat="1" x14ac:dyDescent="0.5"/>
    <row r="147" s="19" customFormat="1" x14ac:dyDescent="0.5"/>
    <row r="148" s="19" customFormat="1" x14ac:dyDescent="0.5"/>
    <row r="149" s="19" customFormat="1" x14ac:dyDescent="0.5"/>
    <row r="150" s="19" customFormat="1" x14ac:dyDescent="0.5"/>
    <row r="151" s="19" customFormat="1" x14ac:dyDescent="0.5"/>
    <row r="152" s="19" customFormat="1" x14ac:dyDescent="0.5"/>
    <row r="153" s="19" customFormat="1" x14ac:dyDescent="0.5"/>
    <row r="154" s="19" customFormat="1" x14ac:dyDescent="0.5"/>
    <row r="155" s="19" customFormat="1" x14ac:dyDescent="0.5"/>
    <row r="156" s="19" customFormat="1" x14ac:dyDescent="0.5"/>
    <row r="157" s="19" customFormat="1" x14ac:dyDescent="0.5"/>
    <row r="158" s="19" customFormat="1" x14ac:dyDescent="0.5"/>
    <row r="159" s="19" customFormat="1" x14ac:dyDescent="0.5"/>
    <row r="160" s="19" customFormat="1" x14ac:dyDescent="0.5"/>
    <row r="161" s="19" customFormat="1" x14ac:dyDescent="0.5"/>
    <row r="162" s="19" customFormat="1" x14ac:dyDescent="0.5"/>
    <row r="163" s="19" customFormat="1" x14ac:dyDescent="0.5"/>
    <row r="164" s="19" customFormat="1" x14ac:dyDescent="0.5"/>
    <row r="165" s="19" customFormat="1" x14ac:dyDescent="0.5"/>
    <row r="166" s="19" customFormat="1" x14ac:dyDescent="0.5"/>
    <row r="167" s="19" customFormat="1" x14ac:dyDescent="0.5"/>
    <row r="168" s="19" customFormat="1" x14ac:dyDescent="0.5"/>
    <row r="169" s="19" customFormat="1" x14ac:dyDescent="0.5"/>
    <row r="170" s="19" customFormat="1" x14ac:dyDescent="0.5"/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"/>
  <sheetViews>
    <sheetView workbookViewId="0">
      <selection activeCell="M12" sqref="M12"/>
    </sheetView>
  </sheetViews>
  <sheetFormatPr defaultRowHeight="21.75" x14ac:dyDescent="0.5"/>
  <cols>
    <col min="1" max="1" width="28.875" style="9" customWidth="1"/>
    <col min="2" max="10" width="9" style="9"/>
    <col min="11" max="11" width="15.5" style="9" customWidth="1"/>
    <col min="12" max="12" width="15.75" style="9" customWidth="1"/>
    <col min="13" max="13" width="15.375" style="9" customWidth="1"/>
    <col min="14" max="14" width="27.625" style="9" customWidth="1"/>
    <col min="15" max="16384" width="9" style="9"/>
  </cols>
  <sheetData>
    <row r="1" spans="1:14" ht="21.75" customHeight="1" x14ac:dyDescent="0.5">
      <c r="A1" s="96" t="s">
        <v>0</v>
      </c>
      <c r="B1" s="96" t="s">
        <v>1</v>
      </c>
      <c r="C1" s="96"/>
      <c r="D1" s="96"/>
      <c r="E1" s="97" t="s">
        <v>2</v>
      </c>
      <c r="F1" s="96" t="s">
        <v>3</v>
      </c>
      <c r="G1" s="96"/>
      <c r="H1" s="96"/>
      <c r="I1" s="96" t="s">
        <v>4</v>
      </c>
      <c r="J1" s="95" t="s">
        <v>5</v>
      </c>
      <c r="K1" s="9" t="s">
        <v>40</v>
      </c>
      <c r="L1" s="9" t="s">
        <v>42</v>
      </c>
      <c r="M1" s="9" t="s">
        <v>44</v>
      </c>
      <c r="N1" s="10" t="s">
        <v>46</v>
      </c>
    </row>
    <row r="2" spans="1:14" ht="105" customHeight="1" x14ac:dyDescent="0.5">
      <c r="A2" s="96"/>
      <c r="B2" s="11" t="s">
        <v>6</v>
      </c>
      <c r="C2" s="11" t="s">
        <v>7</v>
      </c>
      <c r="D2" s="11" t="s">
        <v>8</v>
      </c>
      <c r="E2" s="97"/>
      <c r="F2" s="11" t="s">
        <v>6</v>
      </c>
      <c r="G2" s="11" t="s">
        <v>7</v>
      </c>
      <c r="H2" s="11" t="s">
        <v>8</v>
      </c>
      <c r="I2" s="96"/>
      <c r="J2" s="95"/>
      <c r="K2" s="9" t="s">
        <v>41</v>
      </c>
      <c r="L2" s="9" t="s">
        <v>43</v>
      </c>
      <c r="M2" s="9" t="s">
        <v>45</v>
      </c>
      <c r="N2" s="10" t="s">
        <v>58</v>
      </c>
    </row>
    <row r="3" spans="1:14" x14ac:dyDescent="0.5">
      <c r="A3" s="11" t="s">
        <v>19</v>
      </c>
      <c r="B3" s="11">
        <v>848</v>
      </c>
      <c r="C3" s="11">
        <v>4458</v>
      </c>
      <c r="D3" s="11">
        <v>5776</v>
      </c>
      <c r="E3" s="12">
        <v>5117</v>
      </c>
      <c r="F3" s="11">
        <v>8112</v>
      </c>
      <c r="G3" s="11">
        <v>33942</v>
      </c>
      <c r="H3" s="11">
        <v>35558</v>
      </c>
      <c r="I3" s="11">
        <v>34750</v>
      </c>
      <c r="J3" s="13">
        <f>(18.5*I3)/100</f>
        <v>6428.75</v>
      </c>
      <c r="K3" s="14">
        <f>J3/4</f>
        <v>1607.1875</v>
      </c>
      <c r="L3" s="14">
        <f>K3/3</f>
        <v>535.72916666666663</v>
      </c>
      <c r="M3" s="9">
        <v>6313</v>
      </c>
      <c r="N3" s="15">
        <f>J3-M3</f>
        <v>115.75</v>
      </c>
    </row>
    <row r="4" spans="1:14" x14ac:dyDescent="0.5">
      <c r="A4" s="16" t="s">
        <v>138</v>
      </c>
      <c r="B4" s="16">
        <v>25</v>
      </c>
      <c r="C4" s="16">
        <v>25</v>
      </c>
      <c r="D4" s="16">
        <v>937</v>
      </c>
      <c r="E4" s="9">
        <f>AVERAGE(B4:D4)</f>
        <v>329</v>
      </c>
      <c r="F4" s="16">
        <v>951</v>
      </c>
      <c r="G4" s="16">
        <v>951</v>
      </c>
      <c r="H4" s="17">
        <v>3341</v>
      </c>
      <c r="I4" s="14">
        <f>AVERAGE(F4:H4)</f>
        <v>1747.6666666666667</v>
      </c>
      <c r="J4" s="13">
        <f t="shared" ref="J4:J10" si="0">(18.5*I4)/100</f>
        <v>323.31833333333338</v>
      </c>
      <c r="K4" s="14">
        <f t="shared" ref="K4:K10" si="1">J4/4</f>
        <v>80.829583333333346</v>
      </c>
      <c r="L4" s="14">
        <f t="shared" ref="L4:L10" si="2">K4/3</f>
        <v>26.943194444444448</v>
      </c>
      <c r="M4" s="16">
        <v>892</v>
      </c>
      <c r="N4" s="15">
        <f t="shared" ref="N4:N10" si="3">J4-M4</f>
        <v>-568.68166666666662</v>
      </c>
    </row>
    <row r="5" spans="1:14" x14ac:dyDescent="0.5">
      <c r="A5" s="16" t="s">
        <v>139</v>
      </c>
      <c r="B5" s="16">
        <v>267</v>
      </c>
      <c r="C5" s="16">
        <v>267</v>
      </c>
      <c r="D5" s="17">
        <v>1474</v>
      </c>
      <c r="E5" s="14">
        <f t="shared" ref="E5:E10" si="4">AVERAGE(B5:D5)</f>
        <v>669.33333333333337</v>
      </c>
      <c r="F5" s="17">
        <v>2552</v>
      </c>
      <c r="G5" s="17">
        <v>2552</v>
      </c>
      <c r="H5" s="17">
        <v>7911</v>
      </c>
      <c r="I5" s="14">
        <f t="shared" ref="I5:I10" si="5">AVERAGE(F5:H5)</f>
        <v>4338.333333333333</v>
      </c>
      <c r="J5" s="13">
        <f t="shared" si="0"/>
        <v>802.59166666666658</v>
      </c>
      <c r="K5" s="14">
        <f t="shared" si="1"/>
        <v>200.64791666666665</v>
      </c>
      <c r="L5" s="14">
        <f t="shared" si="2"/>
        <v>66.882638888888877</v>
      </c>
      <c r="M5" s="17">
        <v>1706</v>
      </c>
      <c r="N5" s="15">
        <f t="shared" si="3"/>
        <v>-903.40833333333342</v>
      </c>
    </row>
    <row r="6" spans="1:14" x14ac:dyDescent="0.5">
      <c r="A6" s="16" t="s">
        <v>140</v>
      </c>
      <c r="B6" s="16">
        <v>77</v>
      </c>
      <c r="C6" s="16">
        <v>77</v>
      </c>
      <c r="D6" s="16">
        <v>757</v>
      </c>
      <c r="E6" s="14">
        <f t="shared" si="4"/>
        <v>303.66666666666669</v>
      </c>
      <c r="F6" s="17">
        <v>1245</v>
      </c>
      <c r="G6" s="17">
        <v>1245</v>
      </c>
      <c r="H6" s="17">
        <v>4316</v>
      </c>
      <c r="I6" s="14">
        <f t="shared" si="5"/>
        <v>2268.6666666666665</v>
      </c>
      <c r="J6" s="13">
        <f t="shared" si="0"/>
        <v>419.70333333333326</v>
      </c>
      <c r="K6" s="14">
        <f t="shared" si="1"/>
        <v>104.92583333333332</v>
      </c>
      <c r="L6" s="14">
        <f t="shared" si="2"/>
        <v>34.975277777777769</v>
      </c>
      <c r="M6" s="16">
        <v>473</v>
      </c>
      <c r="N6" s="15">
        <f t="shared" si="3"/>
        <v>-53.296666666666738</v>
      </c>
    </row>
    <row r="7" spans="1:14" x14ac:dyDescent="0.5">
      <c r="A7" s="16" t="s">
        <v>141</v>
      </c>
      <c r="B7" s="16">
        <v>176</v>
      </c>
      <c r="C7" s="16">
        <v>176</v>
      </c>
      <c r="D7" s="16">
        <v>882</v>
      </c>
      <c r="E7" s="14">
        <f t="shared" si="4"/>
        <v>411.33333333333331</v>
      </c>
      <c r="F7" s="17">
        <v>1339</v>
      </c>
      <c r="G7" s="17">
        <v>1339</v>
      </c>
      <c r="H7" s="17">
        <v>5452</v>
      </c>
      <c r="I7" s="9">
        <f t="shared" si="5"/>
        <v>2710</v>
      </c>
      <c r="J7" s="13">
        <f t="shared" si="0"/>
        <v>501.35</v>
      </c>
      <c r="K7" s="14">
        <f t="shared" si="1"/>
        <v>125.33750000000001</v>
      </c>
      <c r="L7" s="14">
        <f t="shared" si="2"/>
        <v>41.779166666666669</v>
      </c>
      <c r="M7" s="16">
        <v>799</v>
      </c>
      <c r="N7" s="15">
        <f t="shared" si="3"/>
        <v>-297.64999999999998</v>
      </c>
    </row>
    <row r="8" spans="1:14" x14ac:dyDescent="0.5">
      <c r="A8" s="16" t="s">
        <v>142</v>
      </c>
      <c r="B8" s="16">
        <v>42</v>
      </c>
      <c r="C8" s="16">
        <v>42</v>
      </c>
      <c r="D8" s="16">
        <v>159</v>
      </c>
      <c r="E8" s="9">
        <f t="shared" si="4"/>
        <v>81</v>
      </c>
      <c r="F8" s="17">
        <v>2188</v>
      </c>
      <c r="G8" s="17">
        <v>2188</v>
      </c>
      <c r="H8" s="17">
        <v>7334</v>
      </c>
      <c r="I8" s="14">
        <f t="shared" si="5"/>
        <v>3903.3333333333335</v>
      </c>
      <c r="J8" s="13">
        <f t="shared" si="0"/>
        <v>722.11666666666667</v>
      </c>
      <c r="K8" s="14">
        <f t="shared" si="1"/>
        <v>180.52916666666667</v>
      </c>
      <c r="L8" s="14">
        <f t="shared" si="2"/>
        <v>60.176388888888887</v>
      </c>
      <c r="M8" s="16">
        <v>106</v>
      </c>
      <c r="N8" s="15">
        <f>J8-M8</f>
        <v>616.11666666666667</v>
      </c>
    </row>
    <row r="9" spans="1:14" x14ac:dyDescent="0.5">
      <c r="A9" s="16" t="s">
        <v>143</v>
      </c>
      <c r="B9" s="16">
        <v>454</v>
      </c>
      <c r="C9" s="16">
        <v>454</v>
      </c>
      <c r="D9" s="17">
        <v>1537</v>
      </c>
      <c r="E9" s="9">
        <f t="shared" si="4"/>
        <v>815</v>
      </c>
      <c r="F9" s="17">
        <v>2488</v>
      </c>
      <c r="G9" s="17">
        <v>2488</v>
      </c>
      <c r="H9" s="17">
        <v>7204</v>
      </c>
      <c r="I9" s="9">
        <f t="shared" si="5"/>
        <v>4060</v>
      </c>
      <c r="J9" s="13">
        <f t="shared" si="0"/>
        <v>751.1</v>
      </c>
      <c r="K9" s="14">
        <f t="shared" si="1"/>
        <v>187.77500000000001</v>
      </c>
      <c r="L9" s="14">
        <f t="shared" si="2"/>
        <v>62.591666666666669</v>
      </c>
      <c r="M9" s="17">
        <v>2046</v>
      </c>
      <c r="N9" s="15">
        <f t="shared" si="3"/>
        <v>-1294.9000000000001</v>
      </c>
    </row>
    <row r="10" spans="1:14" x14ac:dyDescent="0.5">
      <c r="A10" s="16" t="s">
        <v>144</v>
      </c>
      <c r="B10" s="16">
        <v>380</v>
      </c>
      <c r="C10" s="16">
        <v>380</v>
      </c>
      <c r="D10" s="16">
        <v>958</v>
      </c>
      <c r="E10" s="14">
        <f t="shared" si="4"/>
        <v>572.66666666666663</v>
      </c>
      <c r="F10" s="17">
        <v>14126</v>
      </c>
      <c r="G10" s="17">
        <v>14126</v>
      </c>
      <c r="H10" s="17">
        <v>26136</v>
      </c>
      <c r="I10" s="14">
        <f t="shared" si="5"/>
        <v>18129.333333333332</v>
      </c>
      <c r="J10" s="13">
        <f t="shared" si="0"/>
        <v>3353.9266666666663</v>
      </c>
      <c r="K10" s="14">
        <f t="shared" si="1"/>
        <v>838.48166666666657</v>
      </c>
      <c r="L10" s="14">
        <f t="shared" si="2"/>
        <v>279.49388888888888</v>
      </c>
      <c r="M10" s="16">
        <v>291</v>
      </c>
      <c r="N10" s="15">
        <f t="shared" si="3"/>
        <v>3062.9266666666663</v>
      </c>
    </row>
    <row r="11" spans="1:14" s="19" customFormat="1" x14ac:dyDescent="0.5"/>
    <row r="12" spans="1:14" s="19" customFormat="1" x14ac:dyDescent="0.5">
      <c r="N12" s="29" t="s">
        <v>167</v>
      </c>
    </row>
    <row r="13" spans="1:14" s="19" customFormat="1" x14ac:dyDescent="0.5">
      <c r="N13" s="29" t="s">
        <v>168</v>
      </c>
    </row>
    <row r="14" spans="1:14" s="19" customFormat="1" x14ac:dyDescent="0.5">
      <c r="N14" s="29" t="s">
        <v>169</v>
      </c>
    </row>
    <row r="15" spans="1:14" s="19" customFormat="1" x14ac:dyDescent="0.5"/>
    <row r="16" spans="1:14" s="19" customFormat="1" x14ac:dyDescent="0.5"/>
    <row r="17" s="19" customFormat="1" x14ac:dyDescent="0.5"/>
    <row r="18" s="19" customFormat="1" x14ac:dyDescent="0.5"/>
    <row r="19" s="19" customFormat="1" x14ac:dyDescent="0.5"/>
    <row r="20" s="19" customFormat="1" x14ac:dyDescent="0.5"/>
    <row r="21" s="19" customFormat="1" x14ac:dyDescent="0.5"/>
    <row r="22" s="19" customFormat="1" x14ac:dyDescent="0.5"/>
    <row r="23" s="19" customFormat="1" x14ac:dyDescent="0.5"/>
    <row r="24" s="19" customFormat="1" x14ac:dyDescent="0.5"/>
    <row r="25" s="19" customFormat="1" x14ac:dyDescent="0.5"/>
    <row r="26" s="19" customFormat="1" x14ac:dyDescent="0.5"/>
    <row r="27" s="19" customFormat="1" x14ac:dyDescent="0.5"/>
    <row r="28" s="19" customFormat="1" x14ac:dyDescent="0.5"/>
    <row r="29" s="19" customFormat="1" x14ac:dyDescent="0.5"/>
    <row r="30" s="19" customFormat="1" x14ac:dyDescent="0.5"/>
    <row r="31" s="19" customFormat="1" x14ac:dyDescent="0.5"/>
    <row r="32" s="19" customFormat="1" x14ac:dyDescent="0.5"/>
    <row r="33" s="19" customFormat="1" x14ac:dyDescent="0.5"/>
    <row r="34" s="19" customFormat="1" x14ac:dyDescent="0.5"/>
    <row r="35" s="19" customFormat="1" x14ac:dyDescent="0.5"/>
    <row r="36" s="19" customFormat="1" x14ac:dyDescent="0.5"/>
    <row r="37" s="19" customFormat="1" x14ac:dyDescent="0.5"/>
    <row r="38" s="19" customFormat="1" x14ac:dyDescent="0.5"/>
    <row r="39" s="19" customFormat="1" x14ac:dyDescent="0.5"/>
    <row r="40" s="19" customFormat="1" x14ac:dyDescent="0.5"/>
    <row r="41" s="19" customFormat="1" x14ac:dyDescent="0.5"/>
    <row r="42" s="19" customFormat="1" x14ac:dyDescent="0.5"/>
    <row r="43" s="19" customFormat="1" x14ac:dyDescent="0.5"/>
    <row r="44" s="19" customFormat="1" x14ac:dyDescent="0.5"/>
    <row r="45" s="19" customFormat="1" x14ac:dyDescent="0.5"/>
    <row r="46" s="19" customFormat="1" x14ac:dyDescent="0.5"/>
    <row r="47" s="19" customFormat="1" x14ac:dyDescent="0.5"/>
    <row r="48" s="19" customFormat="1" x14ac:dyDescent="0.5"/>
    <row r="49" s="19" customFormat="1" x14ac:dyDescent="0.5"/>
    <row r="50" s="19" customFormat="1" x14ac:dyDescent="0.5"/>
    <row r="51" s="19" customFormat="1" x14ac:dyDescent="0.5"/>
    <row r="52" s="19" customFormat="1" x14ac:dyDescent="0.5"/>
    <row r="53" s="19" customFormat="1" x14ac:dyDescent="0.5"/>
    <row r="54" s="19" customFormat="1" x14ac:dyDescent="0.5"/>
    <row r="55" s="19" customFormat="1" x14ac:dyDescent="0.5"/>
    <row r="56" s="19" customFormat="1" x14ac:dyDescent="0.5"/>
    <row r="57" s="19" customFormat="1" x14ac:dyDescent="0.5"/>
    <row r="58" s="19" customFormat="1" x14ac:dyDescent="0.5"/>
    <row r="59" s="19" customFormat="1" x14ac:dyDescent="0.5"/>
    <row r="60" s="19" customFormat="1" x14ac:dyDescent="0.5"/>
    <row r="61" s="19" customFormat="1" x14ac:dyDescent="0.5"/>
    <row r="62" s="19" customFormat="1" x14ac:dyDescent="0.5"/>
    <row r="63" s="19" customFormat="1" x14ac:dyDescent="0.5"/>
    <row r="64" s="19" customFormat="1" x14ac:dyDescent="0.5"/>
    <row r="65" s="19" customFormat="1" x14ac:dyDescent="0.5"/>
    <row r="66" s="19" customFormat="1" x14ac:dyDescent="0.5"/>
    <row r="67" s="19" customFormat="1" x14ac:dyDescent="0.5"/>
    <row r="68" s="19" customFormat="1" x14ac:dyDescent="0.5"/>
    <row r="69" s="19" customFormat="1" x14ac:dyDescent="0.5"/>
    <row r="70" s="19" customFormat="1" x14ac:dyDescent="0.5"/>
    <row r="71" s="19" customFormat="1" x14ac:dyDescent="0.5"/>
    <row r="72" s="19" customFormat="1" x14ac:dyDescent="0.5"/>
    <row r="73" s="19" customFormat="1" x14ac:dyDescent="0.5"/>
    <row r="74" s="19" customFormat="1" x14ac:dyDescent="0.5"/>
    <row r="75" s="19" customFormat="1" x14ac:dyDescent="0.5"/>
    <row r="76" s="19" customFormat="1" x14ac:dyDescent="0.5"/>
    <row r="77" s="19" customFormat="1" x14ac:dyDescent="0.5"/>
    <row r="78" s="19" customFormat="1" x14ac:dyDescent="0.5"/>
    <row r="79" s="19" customFormat="1" x14ac:dyDescent="0.5"/>
    <row r="80" s="19" customFormat="1" x14ac:dyDescent="0.5"/>
    <row r="81" s="19" customFormat="1" x14ac:dyDescent="0.5"/>
    <row r="82" s="19" customFormat="1" x14ac:dyDescent="0.5"/>
    <row r="83" s="19" customFormat="1" x14ac:dyDescent="0.5"/>
    <row r="84" s="19" customFormat="1" x14ac:dyDescent="0.5"/>
    <row r="85" s="19" customFormat="1" x14ac:dyDescent="0.5"/>
    <row r="86" s="19" customFormat="1" x14ac:dyDescent="0.5"/>
    <row r="87" s="19" customFormat="1" x14ac:dyDescent="0.5"/>
    <row r="88" s="19" customFormat="1" x14ac:dyDescent="0.5"/>
    <row r="89" s="19" customFormat="1" x14ac:dyDescent="0.5"/>
    <row r="90" s="19" customFormat="1" x14ac:dyDescent="0.5"/>
    <row r="91" s="19" customFormat="1" x14ac:dyDescent="0.5"/>
    <row r="92" s="19" customFormat="1" x14ac:dyDescent="0.5"/>
    <row r="93" s="19" customFormat="1" x14ac:dyDescent="0.5"/>
    <row r="94" s="19" customFormat="1" x14ac:dyDescent="0.5"/>
    <row r="95" s="19" customFormat="1" x14ac:dyDescent="0.5"/>
    <row r="96" s="19" customFormat="1" x14ac:dyDescent="0.5"/>
    <row r="97" s="19" customFormat="1" x14ac:dyDescent="0.5"/>
    <row r="98" s="19" customFormat="1" x14ac:dyDescent="0.5"/>
    <row r="99" s="19" customFormat="1" x14ac:dyDescent="0.5"/>
    <row r="100" s="19" customFormat="1" x14ac:dyDescent="0.5"/>
    <row r="101" s="19" customFormat="1" x14ac:dyDescent="0.5"/>
    <row r="102" s="19" customFormat="1" x14ac:dyDescent="0.5"/>
    <row r="103" s="19" customFormat="1" x14ac:dyDescent="0.5"/>
    <row r="104" s="19" customFormat="1" x14ac:dyDescent="0.5"/>
    <row r="105" s="19" customFormat="1" x14ac:dyDescent="0.5"/>
    <row r="106" s="19" customFormat="1" x14ac:dyDescent="0.5"/>
    <row r="107" s="19" customFormat="1" x14ac:dyDescent="0.5"/>
    <row r="108" s="19" customFormat="1" x14ac:dyDescent="0.5"/>
    <row r="109" s="19" customFormat="1" x14ac:dyDescent="0.5"/>
    <row r="110" s="19" customFormat="1" x14ac:dyDescent="0.5"/>
    <row r="111" s="19" customFormat="1" x14ac:dyDescent="0.5"/>
    <row r="112" s="19" customFormat="1" x14ac:dyDescent="0.5"/>
    <row r="113" s="19" customFormat="1" x14ac:dyDescent="0.5"/>
    <row r="114" s="19" customFormat="1" x14ac:dyDescent="0.5"/>
    <row r="115" s="19" customFormat="1" x14ac:dyDescent="0.5"/>
    <row r="116" s="19" customFormat="1" x14ac:dyDescent="0.5"/>
    <row r="117" s="19" customFormat="1" x14ac:dyDescent="0.5"/>
    <row r="118" s="19" customFormat="1" x14ac:dyDescent="0.5"/>
    <row r="119" s="19" customFormat="1" x14ac:dyDescent="0.5"/>
    <row r="120" s="19" customFormat="1" x14ac:dyDescent="0.5"/>
    <row r="121" s="19" customFormat="1" x14ac:dyDescent="0.5"/>
    <row r="122" s="19" customFormat="1" x14ac:dyDescent="0.5"/>
    <row r="123" s="19" customFormat="1" x14ac:dyDescent="0.5"/>
    <row r="124" s="19" customFormat="1" x14ac:dyDescent="0.5"/>
    <row r="125" s="19" customFormat="1" x14ac:dyDescent="0.5"/>
    <row r="126" s="19" customFormat="1" x14ac:dyDescent="0.5"/>
    <row r="127" s="19" customFormat="1" x14ac:dyDescent="0.5"/>
    <row r="128" s="19" customFormat="1" x14ac:dyDescent="0.5"/>
    <row r="129" s="19" customFormat="1" x14ac:dyDescent="0.5"/>
    <row r="130" s="19" customFormat="1" x14ac:dyDescent="0.5"/>
    <row r="131" s="19" customFormat="1" x14ac:dyDescent="0.5"/>
    <row r="132" s="19" customFormat="1" x14ac:dyDescent="0.5"/>
    <row r="133" s="19" customFormat="1" x14ac:dyDescent="0.5"/>
    <row r="134" s="19" customFormat="1" x14ac:dyDescent="0.5"/>
    <row r="135" s="19" customFormat="1" x14ac:dyDescent="0.5"/>
    <row r="136" s="19" customFormat="1" x14ac:dyDescent="0.5"/>
    <row r="137" s="19" customFormat="1" x14ac:dyDescent="0.5"/>
    <row r="138" s="19" customFormat="1" x14ac:dyDescent="0.5"/>
    <row r="139" s="19" customFormat="1" x14ac:dyDescent="0.5"/>
    <row r="140" s="19" customFormat="1" x14ac:dyDescent="0.5"/>
    <row r="141" s="19" customFormat="1" x14ac:dyDescent="0.5"/>
    <row r="142" s="19" customFormat="1" x14ac:dyDescent="0.5"/>
    <row r="143" s="19" customFormat="1" x14ac:dyDescent="0.5"/>
    <row r="144" s="19" customFormat="1" x14ac:dyDescent="0.5"/>
    <row r="145" s="19" customFormat="1" x14ac:dyDescent="0.5"/>
    <row r="146" s="19" customFormat="1" x14ac:dyDescent="0.5"/>
    <row r="147" s="19" customFormat="1" x14ac:dyDescent="0.5"/>
    <row r="148" s="19" customFormat="1" x14ac:dyDescent="0.5"/>
    <row r="149" s="19" customFormat="1" x14ac:dyDescent="0.5"/>
    <row r="150" s="19" customFormat="1" x14ac:dyDescent="0.5"/>
    <row r="151" s="19" customFormat="1" x14ac:dyDescent="0.5"/>
    <row r="152" s="19" customFormat="1" x14ac:dyDescent="0.5"/>
    <row r="153" s="19" customFormat="1" x14ac:dyDescent="0.5"/>
    <row r="154" s="19" customFormat="1" x14ac:dyDescent="0.5"/>
    <row r="155" s="19" customFormat="1" x14ac:dyDescent="0.5"/>
    <row r="156" s="19" customFormat="1" x14ac:dyDescent="0.5"/>
    <row r="157" s="19" customFormat="1" x14ac:dyDescent="0.5"/>
    <row r="158" s="19" customFormat="1" x14ac:dyDescent="0.5"/>
    <row r="159" s="19" customFormat="1" x14ac:dyDescent="0.5"/>
    <row r="160" s="19" customFormat="1" x14ac:dyDescent="0.5"/>
    <row r="161" s="19" customFormat="1" x14ac:dyDescent="0.5"/>
    <row r="162" s="19" customFormat="1" x14ac:dyDescent="0.5"/>
    <row r="163" s="19" customFormat="1" x14ac:dyDescent="0.5"/>
    <row r="164" s="19" customFormat="1" x14ac:dyDescent="0.5"/>
    <row r="165" s="19" customFormat="1" x14ac:dyDescent="0.5"/>
    <row r="166" s="19" customFormat="1" x14ac:dyDescent="0.5"/>
    <row r="167" s="19" customFormat="1" x14ac:dyDescent="0.5"/>
    <row r="168" s="19" customFormat="1" x14ac:dyDescent="0.5"/>
    <row r="169" s="19" customFormat="1" x14ac:dyDescent="0.5"/>
    <row r="170" s="19" customFormat="1" x14ac:dyDescent="0.5"/>
    <row r="171" s="19" customFormat="1" x14ac:dyDescent="0.5"/>
    <row r="172" s="19" customFormat="1" x14ac:dyDescent="0.5"/>
    <row r="173" s="19" customFormat="1" x14ac:dyDescent="0.5"/>
    <row r="174" s="19" customFormat="1" x14ac:dyDescent="0.5"/>
    <row r="175" s="19" customFormat="1" x14ac:dyDescent="0.5"/>
    <row r="176" s="19" customFormat="1" x14ac:dyDescent="0.5"/>
    <row r="177" s="19" customFormat="1" x14ac:dyDescent="0.5"/>
    <row r="178" s="19" customFormat="1" x14ac:dyDescent="0.5"/>
    <row r="179" s="19" customFormat="1" x14ac:dyDescent="0.5"/>
    <row r="180" s="19" customFormat="1" x14ac:dyDescent="0.5"/>
    <row r="181" s="19" customFormat="1" x14ac:dyDescent="0.5"/>
    <row r="182" s="19" customFormat="1" x14ac:dyDescent="0.5"/>
    <row r="183" s="19" customFormat="1" x14ac:dyDescent="0.5"/>
    <row r="184" s="19" customFormat="1" x14ac:dyDescent="0.5"/>
    <row r="185" s="19" customFormat="1" x14ac:dyDescent="0.5"/>
    <row r="186" s="19" customFormat="1" x14ac:dyDescent="0.5"/>
    <row r="187" s="19" customFormat="1" x14ac:dyDescent="0.5"/>
    <row r="188" s="19" customFormat="1" x14ac:dyDescent="0.5"/>
    <row r="189" s="19" customFormat="1" x14ac:dyDescent="0.5"/>
    <row r="190" s="19" customFormat="1" x14ac:dyDescent="0.5"/>
    <row r="191" s="19" customFormat="1" x14ac:dyDescent="0.5"/>
    <row r="192" s="19" customFormat="1" x14ac:dyDescent="0.5"/>
    <row r="193" s="19" customFormat="1" x14ac:dyDescent="0.5"/>
    <row r="194" s="19" customFormat="1" x14ac:dyDescent="0.5"/>
    <row r="195" s="19" customFormat="1" x14ac:dyDescent="0.5"/>
    <row r="196" s="19" customFormat="1" x14ac:dyDescent="0.5"/>
    <row r="197" s="19" customFormat="1" x14ac:dyDescent="0.5"/>
    <row r="198" s="19" customFormat="1" x14ac:dyDescent="0.5"/>
    <row r="199" s="19" customFormat="1" x14ac:dyDescent="0.5"/>
    <row r="200" s="19" customFormat="1" x14ac:dyDescent="0.5"/>
    <row r="201" s="19" customFormat="1" x14ac:dyDescent="0.5"/>
    <row r="202" s="19" customFormat="1" x14ac:dyDescent="0.5"/>
    <row r="203" s="19" customFormat="1" x14ac:dyDescent="0.5"/>
    <row r="204" s="19" customFormat="1" x14ac:dyDescent="0.5"/>
    <row r="205" s="19" customFormat="1" x14ac:dyDescent="0.5"/>
    <row r="206" s="19" customFormat="1" x14ac:dyDescent="0.5"/>
    <row r="207" s="19" customFormat="1" x14ac:dyDescent="0.5"/>
    <row r="208" s="19" customFormat="1" x14ac:dyDescent="0.5"/>
    <row r="209" s="19" customFormat="1" x14ac:dyDescent="0.5"/>
    <row r="210" s="19" customFormat="1" x14ac:dyDescent="0.5"/>
    <row r="211" s="19" customFormat="1" x14ac:dyDescent="0.5"/>
    <row r="212" s="19" customFormat="1" x14ac:dyDescent="0.5"/>
    <row r="213" s="19" customFormat="1" x14ac:dyDescent="0.5"/>
    <row r="214" s="19" customFormat="1" x14ac:dyDescent="0.5"/>
    <row r="215" s="19" customFormat="1" x14ac:dyDescent="0.5"/>
    <row r="216" s="19" customFormat="1" x14ac:dyDescent="0.5"/>
    <row r="217" s="19" customFormat="1" x14ac:dyDescent="0.5"/>
    <row r="218" s="19" customFormat="1" x14ac:dyDescent="0.5"/>
    <row r="219" s="19" customFormat="1" x14ac:dyDescent="0.5"/>
    <row r="220" s="19" customFormat="1" x14ac:dyDescent="0.5"/>
    <row r="221" s="19" customFormat="1" x14ac:dyDescent="0.5"/>
    <row r="222" s="19" customFormat="1" x14ac:dyDescent="0.5"/>
    <row r="223" s="19" customFormat="1" x14ac:dyDescent="0.5"/>
    <row r="224" s="19" customFormat="1" x14ac:dyDescent="0.5"/>
    <row r="225" s="19" customFormat="1" x14ac:dyDescent="0.5"/>
    <row r="226" s="19" customFormat="1" x14ac:dyDescent="0.5"/>
    <row r="227" s="19" customFormat="1" x14ac:dyDescent="0.5"/>
    <row r="228" s="19" customFormat="1" x14ac:dyDescent="0.5"/>
    <row r="229" s="19" customFormat="1" x14ac:dyDescent="0.5"/>
    <row r="230" s="19" customFormat="1" x14ac:dyDescent="0.5"/>
    <row r="231" s="19" customFormat="1" x14ac:dyDescent="0.5"/>
    <row r="232" s="19" customFormat="1" x14ac:dyDescent="0.5"/>
    <row r="233" s="19" customFormat="1" x14ac:dyDescent="0.5"/>
    <row r="234" s="19" customFormat="1" x14ac:dyDescent="0.5"/>
    <row r="235" s="19" customFormat="1" x14ac:dyDescent="0.5"/>
    <row r="236" s="19" customFormat="1" x14ac:dyDescent="0.5"/>
    <row r="237" s="19" customFormat="1" x14ac:dyDescent="0.5"/>
    <row r="238" s="19" customFormat="1" x14ac:dyDescent="0.5"/>
    <row r="239" s="19" customFormat="1" x14ac:dyDescent="0.5"/>
    <row r="240" s="19" customFormat="1" x14ac:dyDescent="0.5"/>
    <row r="241" s="19" customFormat="1" x14ac:dyDescent="0.5"/>
    <row r="242" s="19" customFormat="1" x14ac:dyDescent="0.5"/>
    <row r="243" s="19" customFormat="1" x14ac:dyDescent="0.5"/>
    <row r="244" s="19" customFormat="1" x14ac:dyDescent="0.5"/>
    <row r="245" s="19" customFormat="1" x14ac:dyDescent="0.5"/>
    <row r="246" s="19" customFormat="1" x14ac:dyDescent="0.5"/>
    <row r="247" s="19" customFormat="1" x14ac:dyDescent="0.5"/>
    <row r="248" s="19" customFormat="1" x14ac:dyDescent="0.5"/>
    <row r="249" s="19" customFormat="1" x14ac:dyDescent="0.5"/>
    <row r="250" s="19" customFormat="1" x14ac:dyDescent="0.5"/>
    <row r="251" s="19" customFormat="1" x14ac:dyDescent="0.5"/>
    <row r="252" s="19" customFormat="1" x14ac:dyDescent="0.5"/>
    <row r="253" s="19" customFormat="1" x14ac:dyDescent="0.5"/>
    <row r="254" s="19" customFormat="1" x14ac:dyDescent="0.5"/>
    <row r="255" s="19" customFormat="1" x14ac:dyDescent="0.5"/>
    <row r="256" s="19" customFormat="1" x14ac:dyDescent="0.5"/>
    <row r="257" s="19" customFormat="1" x14ac:dyDescent="0.5"/>
    <row r="258" s="19" customFormat="1" x14ac:dyDescent="0.5"/>
    <row r="259" s="19" customFormat="1" x14ac:dyDescent="0.5"/>
    <row r="260" s="19" customFormat="1" x14ac:dyDescent="0.5"/>
    <row r="261" s="19" customFormat="1" x14ac:dyDescent="0.5"/>
    <row r="262" s="19" customFormat="1" x14ac:dyDescent="0.5"/>
    <row r="263" s="19" customFormat="1" x14ac:dyDescent="0.5"/>
    <row r="264" s="19" customFormat="1" x14ac:dyDescent="0.5"/>
    <row r="265" s="19" customFormat="1" x14ac:dyDescent="0.5"/>
    <row r="266" s="19" customFormat="1" x14ac:dyDescent="0.5"/>
    <row r="267" s="19" customFormat="1" x14ac:dyDescent="0.5"/>
    <row r="268" s="19" customFormat="1" x14ac:dyDescent="0.5"/>
    <row r="269" s="19" customFormat="1" x14ac:dyDescent="0.5"/>
    <row r="270" s="19" customFormat="1" x14ac:dyDescent="0.5"/>
    <row r="271" s="19" customFormat="1" x14ac:dyDescent="0.5"/>
    <row r="272" s="19" customFormat="1" x14ac:dyDescent="0.5"/>
    <row r="273" s="19" customFormat="1" x14ac:dyDescent="0.5"/>
    <row r="274" s="19" customFormat="1" x14ac:dyDescent="0.5"/>
    <row r="275" s="19" customFormat="1" x14ac:dyDescent="0.5"/>
    <row r="276" s="19" customFormat="1" x14ac:dyDescent="0.5"/>
    <row r="277" s="19" customFormat="1" x14ac:dyDescent="0.5"/>
    <row r="278" s="19" customFormat="1" x14ac:dyDescent="0.5"/>
    <row r="279" s="19" customFormat="1" x14ac:dyDescent="0.5"/>
    <row r="280" s="19" customFormat="1" x14ac:dyDescent="0.5"/>
    <row r="281" s="19" customFormat="1" x14ac:dyDescent="0.5"/>
    <row r="282" s="19" customFormat="1" x14ac:dyDescent="0.5"/>
    <row r="283" s="19" customFormat="1" x14ac:dyDescent="0.5"/>
    <row r="284" s="19" customFormat="1" x14ac:dyDescent="0.5"/>
    <row r="285" s="19" customFormat="1" x14ac:dyDescent="0.5"/>
    <row r="286" s="19" customFormat="1" x14ac:dyDescent="0.5"/>
    <row r="287" s="19" customFormat="1" x14ac:dyDescent="0.5"/>
    <row r="288" s="19" customFormat="1" x14ac:dyDescent="0.5"/>
    <row r="289" s="19" customFormat="1" x14ac:dyDescent="0.5"/>
    <row r="290" s="19" customFormat="1" x14ac:dyDescent="0.5"/>
    <row r="291" s="19" customFormat="1" x14ac:dyDescent="0.5"/>
    <row r="292" s="19" customFormat="1" x14ac:dyDescent="0.5"/>
    <row r="293" s="19" customFormat="1" x14ac:dyDescent="0.5"/>
    <row r="294" s="19" customFormat="1" x14ac:dyDescent="0.5"/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K17" sqref="K17"/>
    </sheetView>
  </sheetViews>
  <sheetFormatPr defaultRowHeight="21.75" x14ac:dyDescent="0.5"/>
  <cols>
    <col min="1" max="1" width="34.875" style="9" customWidth="1"/>
    <col min="2" max="9" width="9" style="9"/>
    <col min="10" max="10" width="17.875" style="9" customWidth="1"/>
    <col min="11" max="11" width="15.375" style="9" customWidth="1"/>
    <col min="12" max="12" width="15.5" style="9" customWidth="1"/>
    <col min="13" max="13" width="15.875" style="9" customWidth="1"/>
    <col min="14" max="14" width="30.25" style="9" customWidth="1"/>
    <col min="15" max="16384" width="9" style="9"/>
  </cols>
  <sheetData>
    <row r="1" spans="1:14" ht="21.75" customHeight="1" x14ac:dyDescent="0.5">
      <c r="A1" s="96" t="s">
        <v>0</v>
      </c>
      <c r="B1" s="96" t="s">
        <v>1</v>
      </c>
      <c r="C1" s="96"/>
      <c r="D1" s="96"/>
      <c r="E1" s="97" t="s">
        <v>2</v>
      </c>
      <c r="F1" s="96" t="s">
        <v>3</v>
      </c>
      <c r="G1" s="96"/>
      <c r="H1" s="96"/>
      <c r="I1" s="96" t="s">
        <v>4</v>
      </c>
      <c r="J1" s="95" t="s">
        <v>5</v>
      </c>
      <c r="K1" s="9" t="s">
        <v>40</v>
      </c>
      <c r="L1" s="9" t="s">
        <v>42</v>
      </c>
      <c r="M1" s="9" t="s">
        <v>44</v>
      </c>
      <c r="N1" s="10" t="s">
        <v>46</v>
      </c>
    </row>
    <row r="2" spans="1:14" ht="72.75" customHeight="1" x14ac:dyDescent="0.5">
      <c r="A2" s="96"/>
      <c r="B2" s="11" t="s">
        <v>6</v>
      </c>
      <c r="C2" s="11" t="s">
        <v>7</v>
      </c>
      <c r="D2" s="11" t="s">
        <v>8</v>
      </c>
      <c r="E2" s="97"/>
      <c r="F2" s="11" t="s">
        <v>6</v>
      </c>
      <c r="G2" s="11" t="s">
        <v>7</v>
      </c>
      <c r="H2" s="11" t="s">
        <v>8</v>
      </c>
      <c r="I2" s="96"/>
      <c r="J2" s="95"/>
      <c r="K2" s="9" t="s">
        <v>153</v>
      </c>
      <c r="L2" s="9" t="s">
        <v>43</v>
      </c>
      <c r="M2" s="9" t="s">
        <v>45</v>
      </c>
      <c r="N2" s="10" t="s">
        <v>58</v>
      </c>
    </row>
    <row r="3" spans="1:14" x14ac:dyDescent="0.5">
      <c r="A3" s="11" t="s">
        <v>20</v>
      </c>
      <c r="B3" s="11">
        <v>5337</v>
      </c>
      <c r="C3" s="11">
        <v>9126</v>
      </c>
      <c r="D3" s="11">
        <v>9614</v>
      </c>
      <c r="E3" s="12">
        <v>9370</v>
      </c>
      <c r="F3" s="11">
        <v>55025</v>
      </c>
      <c r="G3" s="11">
        <v>95317</v>
      </c>
      <c r="H3" s="11">
        <v>97603</v>
      </c>
      <c r="I3" s="11">
        <v>96460</v>
      </c>
      <c r="J3" s="13">
        <f>(18.5*I3)/100</f>
        <v>17845.099999999999</v>
      </c>
      <c r="K3" s="14">
        <f>J3/4</f>
        <v>4461.2749999999996</v>
      </c>
      <c r="L3" s="14">
        <f>K3/3</f>
        <v>1487.0916666666665</v>
      </c>
      <c r="M3" s="9">
        <v>5379</v>
      </c>
      <c r="N3" s="15">
        <f>J3-M3</f>
        <v>12466.099999999999</v>
      </c>
    </row>
    <row r="4" spans="1:14" ht="26.25" customHeight="1" x14ac:dyDescent="0.5">
      <c r="A4" s="16" t="s">
        <v>145</v>
      </c>
      <c r="B4" s="16">
        <v>323</v>
      </c>
      <c r="C4" s="17">
        <v>1002</v>
      </c>
      <c r="D4" s="16">
        <v>747</v>
      </c>
      <c r="E4" s="14">
        <f>AVERAGE(B4:D4)</f>
        <v>690.66666666666663</v>
      </c>
      <c r="F4" s="17">
        <v>2092</v>
      </c>
      <c r="G4" s="17">
        <v>10317</v>
      </c>
      <c r="H4" s="17">
        <v>11304</v>
      </c>
      <c r="I4" s="18">
        <f>AVERAGE(F4:H4)</f>
        <v>7904.333333333333</v>
      </c>
      <c r="J4" s="13">
        <f t="shared" ref="J4:J11" si="0">(18.5*I4)/100</f>
        <v>1462.3016666666665</v>
      </c>
      <c r="K4" s="14">
        <f t="shared" ref="K4:K11" si="1">J4/4</f>
        <v>365.57541666666663</v>
      </c>
      <c r="L4" s="14">
        <f t="shared" ref="L4:L11" si="2">K4/3</f>
        <v>121.8584722222222</v>
      </c>
      <c r="M4" s="16">
        <v>128</v>
      </c>
      <c r="N4" s="15">
        <f t="shared" ref="N4:N11" si="3">J4-M4</f>
        <v>1334.3016666666665</v>
      </c>
    </row>
    <row r="5" spans="1:14" ht="21" customHeight="1" x14ac:dyDescent="0.5">
      <c r="A5" s="16" t="s">
        <v>146</v>
      </c>
      <c r="B5" s="16">
        <v>111</v>
      </c>
      <c r="C5" s="16">
        <v>501</v>
      </c>
      <c r="D5" s="16">
        <v>597</v>
      </c>
      <c r="E5" s="14">
        <f t="shared" ref="E5:E11" si="4">AVERAGE(B5:D5)</f>
        <v>403</v>
      </c>
      <c r="F5" s="16">
        <v>771</v>
      </c>
      <c r="G5" s="17">
        <v>3629</v>
      </c>
      <c r="H5" s="17">
        <v>3181</v>
      </c>
      <c r="I5" s="18">
        <f t="shared" ref="I5:I11" si="5">AVERAGE(F5:H5)</f>
        <v>2527</v>
      </c>
      <c r="J5" s="13">
        <f t="shared" si="0"/>
        <v>467.495</v>
      </c>
      <c r="K5" s="14">
        <f t="shared" si="1"/>
        <v>116.87375</v>
      </c>
      <c r="L5" s="14">
        <f t="shared" si="2"/>
        <v>38.957916666666669</v>
      </c>
      <c r="M5" s="16">
        <v>197</v>
      </c>
      <c r="N5" s="15">
        <f t="shared" si="3"/>
        <v>270.495</v>
      </c>
    </row>
    <row r="6" spans="1:14" ht="18" customHeight="1" x14ac:dyDescent="0.5">
      <c r="A6" s="43" t="s">
        <v>147</v>
      </c>
      <c r="B6" s="16">
        <v>364</v>
      </c>
      <c r="C6" s="17">
        <v>1683</v>
      </c>
      <c r="D6" s="17">
        <v>1426</v>
      </c>
      <c r="E6" s="14">
        <f t="shared" si="4"/>
        <v>1157.6666666666667</v>
      </c>
      <c r="F6" s="17">
        <v>2800</v>
      </c>
      <c r="G6" s="17">
        <v>7747</v>
      </c>
      <c r="H6" s="17">
        <v>6652</v>
      </c>
      <c r="I6" s="18">
        <f t="shared" si="5"/>
        <v>5733</v>
      </c>
      <c r="J6" s="13">
        <f t="shared" si="0"/>
        <v>1060.605</v>
      </c>
      <c r="K6" s="14">
        <f t="shared" si="1"/>
        <v>265.15125</v>
      </c>
      <c r="L6" s="14">
        <f t="shared" si="2"/>
        <v>88.383750000000006</v>
      </c>
      <c r="M6" s="17">
        <v>1090</v>
      </c>
      <c r="N6" s="15">
        <f t="shared" si="3"/>
        <v>-29.394999999999982</v>
      </c>
    </row>
    <row r="7" spans="1:14" ht="22.5" customHeight="1" x14ac:dyDescent="0.5">
      <c r="A7" s="43" t="s">
        <v>148</v>
      </c>
      <c r="B7" s="16">
        <v>270</v>
      </c>
      <c r="C7" s="17">
        <v>1242</v>
      </c>
      <c r="D7" s="17">
        <v>1152</v>
      </c>
      <c r="E7" s="14">
        <f t="shared" si="4"/>
        <v>888</v>
      </c>
      <c r="F7" s="17">
        <v>1665</v>
      </c>
      <c r="G7" s="17">
        <v>6918</v>
      </c>
      <c r="H7" s="17">
        <v>6908</v>
      </c>
      <c r="I7" s="18">
        <f t="shared" si="5"/>
        <v>5163.666666666667</v>
      </c>
      <c r="J7" s="13">
        <f t="shared" si="0"/>
        <v>955.27833333333342</v>
      </c>
      <c r="K7" s="14">
        <f t="shared" si="1"/>
        <v>238.81958333333336</v>
      </c>
      <c r="L7" s="14">
        <f t="shared" si="2"/>
        <v>79.606527777777785</v>
      </c>
      <c r="M7" s="16">
        <v>605</v>
      </c>
      <c r="N7" s="15">
        <f t="shared" si="3"/>
        <v>350.27833333333342</v>
      </c>
    </row>
    <row r="8" spans="1:14" ht="22.5" customHeight="1" x14ac:dyDescent="0.5">
      <c r="A8" s="43" t="s">
        <v>149</v>
      </c>
      <c r="B8" s="16">
        <v>16</v>
      </c>
      <c r="C8" s="16">
        <v>219</v>
      </c>
      <c r="D8" s="16">
        <v>170</v>
      </c>
      <c r="E8" s="14">
        <f t="shared" si="4"/>
        <v>135</v>
      </c>
      <c r="F8" s="16">
        <v>461</v>
      </c>
      <c r="G8" s="17">
        <v>3175</v>
      </c>
      <c r="H8" s="17">
        <v>1878</v>
      </c>
      <c r="I8" s="18">
        <f t="shared" si="5"/>
        <v>1838</v>
      </c>
      <c r="J8" s="13">
        <f t="shared" si="0"/>
        <v>340.03</v>
      </c>
      <c r="K8" s="14">
        <f t="shared" si="1"/>
        <v>85.007499999999993</v>
      </c>
      <c r="L8" s="14">
        <f t="shared" si="2"/>
        <v>28.33583333333333</v>
      </c>
      <c r="M8" s="16">
        <v>87</v>
      </c>
      <c r="N8" s="15">
        <f t="shared" si="3"/>
        <v>253.02999999999997</v>
      </c>
    </row>
    <row r="9" spans="1:14" ht="21.75" customHeight="1" x14ac:dyDescent="0.5">
      <c r="A9" s="43" t="s">
        <v>150</v>
      </c>
      <c r="B9" s="16">
        <v>145</v>
      </c>
      <c r="C9" s="16">
        <v>819</v>
      </c>
      <c r="D9" s="17">
        <v>1196</v>
      </c>
      <c r="E9" s="14">
        <f t="shared" si="4"/>
        <v>720</v>
      </c>
      <c r="F9" s="17">
        <v>2804</v>
      </c>
      <c r="G9" s="17">
        <v>12267</v>
      </c>
      <c r="H9" s="17">
        <v>12583</v>
      </c>
      <c r="I9" s="18">
        <f t="shared" si="5"/>
        <v>9218</v>
      </c>
      <c r="J9" s="13">
        <f t="shared" si="0"/>
        <v>1705.33</v>
      </c>
      <c r="K9" s="14">
        <f t="shared" si="1"/>
        <v>426.33249999999998</v>
      </c>
      <c r="L9" s="14">
        <f t="shared" si="2"/>
        <v>142.11083333333332</v>
      </c>
      <c r="M9" s="16">
        <v>424</v>
      </c>
      <c r="N9" s="15">
        <f t="shared" si="3"/>
        <v>1281.33</v>
      </c>
    </row>
    <row r="10" spans="1:14" ht="22.5" customHeight="1" x14ac:dyDescent="0.5">
      <c r="A10" s="43" t="s">
        <v>151</v>
      </c>
      <c r="B10" s="16">
        <v>48</v>
      </c>
      <c r="C10" s="16">
        <v>465</v>
      </c>
      <c r="D10" s="16">
        <v>921</v>
      </c>
      <c r="E10" s="14">
        <f t="shared" si="4"/>
        <v>478</v>
      </c>
      <c r="F10" s="17">
        <v>1785</v>
      </c>
      <c r="G10" s="17">
        <v>7408</v>
      </c>
      <c r="H10" s="17">
        <v>7067</v>
      </c>
      <c r="I10" s="18">
        <f t="shared" si="5"/>
        <v>5420</v>
      </c>
      <c r="J10" s="13">
        <f t="shared" si="0"/>
        <v>1002.7</v>
      </c>
      <c r="K10" s="14">
        <f t="shared" si="1"/>
        <v>250.67500000000001</v>
      </c>
      <c r="L10" s="14">
        <f t="shared" si="2"/>
        <v>83.558333333333337</v>
      </c>
      <c r="M10" s="16">
        <v>346</v>
      </c>
      <c r="N10" s="15">
        <f t="shared" si="3"/>
        <v>656.7</v>
      </c>
    </row>
    <row r="11" spans="1:14" ht="24.75" customHeight="1" x14ac:dyDescent="0.5">
      <c r="A11" s="43" t="s">
        <v>152</v>
      </c>
      <c r="B11" s="17">
        <v>2830</v>
      </c>
      <c r="C11" s="17">
        <v>3174</v>
      </c>
      <c r="D11" s="17">
        <v>3169</v>
      </c>
      <c r="E11" s="14">
        <f t="shared" si="4"/>
        <v>3057.6666666666665</v>
      </c>
      <c r="F11" s="17">
        <v>43576</v>
      </c>
      <c r="G11" s="17">
        <v>43858</v>
      </c>
      <c r="H11" s="17">
        <v>48030</v>
      </c>
      <c r="I11" s="18">
        <f t="shared" si="5"/>
        <v>45154.666666666664</v>
      </c>
      <c r="J11" s="13">
        <f t="shared" si="0"/>
        <v>8353.6133333333328</v>
      </c>
      <c r="K11" s="14">
        <f t="shared" si="1"/>
        <v>2088.4033333333332</v>
      </c>
      <c r="L11" s="14">
        <f t="shared" si="2"/>
        <v>696.1344444444444</v>
      </c>
      <c r="M11" s="17">
        <v>2502</v>
      </c>
      <c r="N11" s="15">
        <f t="shared" si="3"/>
        <v>5851.6133333333328</v>
      </c>
    </row>
    <row r="12" spans="1:14" s="19" customFormat="1" x14ac:dyDescent="0.5"/>
    <row r="13" spans="1:14" s="19" customFormat="1" x14ac:dyDescent="0.5">
      <c r="N13" s="29" t="s">
        <v>167</v>
      </c>
    </row>
    <row r="14" spans="1:14" s="19" customFormat="1" x14ac:dyDescent="0.5">
      <c r="N14" s="29" t="s">
        <v>168</v>
      </c>
    </row>
    <row r="15" spans="1:14" s="19" customFormat="1" x14ac:dyDescent="0.5">
      <c r="N15" s="29" t="s">
        <v>169</v>
      </c>
    </row>
    <row r="16" spans="1:14" s="19" customFormat="1" x14ac:dyDescent="0.5"/>
    <row r="17" s="19" customFormat="1" x14ac:dyDescent="0.5"/>
    <row r="18" s="19" customFormat="1" x14ac:dyDescent="0.5"/>
    <row r="19" s="19" customFormat="1" x14ac:dyDescent="0.5"/>
    <row r="20" s="19" customFormat="1" x14ac:dyDescent="0.5"/>
    <row r="21" s="19" customFormat="1" x14ac:dyDescent="0.5"/>
    <row r="22" s="19" customFormat="1" x14ac:dyDescent="0.5"/>
    <row r="23" s="19" customFormat="1" x14ac:dyDescent="0.5"/>
    <row r="24" s="19" customFormat="1" x14ac:dyDescent="0.5"/>
    <row r="25" s="19" customFormat="1" x14ac:dyDescent="0.5"/>
    <row r="26" s="19" customFormat="1" x14ac:dyDescent="0.5"/>
    <row r="27" s="19" customFormat="1" x14ac:dyDescent="0.5"/>
    <row r="28" s="19" customFormat="1" x14ac:dyDescent="0.5"/>
    <row r="29" s="19" customFormat="1" x14ac:dyDescent="0.5"/>
    <row r="30" s="19" customFormat="1" x14ac:dyDescent="0.5"/>
    <row r="31" s="19" customFormat="1" x14ac:dyDescent="0.5"/>
    <row r="32" s="19" customFormat="1" x14ac:dyDescent="0.5"/>
    <row r="33" s="19" customFormat="1" x14ac:dyDescent="0.5"/>
    <row r="34" s="19" customFormat="1" x14ac:dyDescent="0.5"/>
    <row r="35" s="19" customFormat="1" x14ac:dyDescent="0.5"/>
    <row r="36" s="19" customFormat="1" x14ac:dyDescent="0.5"/>
    <row r="37" s="19" customFormat="1" x14ac:dyDescent="0.5"/>
    <row r="38" s="19" customFormat="1" x14ac:dyDescent="0.5"/>
    <row r="39" s="19" customFormat="1" x14ac:dyDescent="0.5"/>
    <row r="40" s="19" customFormat="1" x14ac:dyDescent="0.5"/>
    <row r="41" s="19" customFormat="1" x14ac:dyDescent="0.5"/>
    <row r="42" s="19" customFormat="1" x14ac:dyDescent="0.5"/>
    <row r="43" s="19" customFormat="1" x14ac:dyDescent="0.5"/>
    <row r="44" s="19" customFormat="1" x14ac:dyDescent="0.5"/>
    <row r="45" s="19" customFormat="1" x14ac:dyDescent="0.5"/>
    <row r="46" s="19" customFormat="1" x14ac:dyDescent="0.5"/>
    <row r="47" s="19" customFormat="1" x14ac:dyDescent="0.5"/>
    <row r="48" s="19" customFormat="1" x14ac:dyDescent="0.5"/>
    <row r="49" s="19" customFormat="1" x14ac:dyDescent="0.5"/>
    <row r="50" s="19" customFormat="1" x14ac:dyDescent="0.5"/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tabSelected="1" workbookViewId="0">
      <selection activeCell="D16" sqref="D16"/>
    </sheetView>
  </sheetViews>
  <sheetFormatPr defaultRowHeight="14.25" x14ac:dyDescent="0.2"/>
  <cols>
    <col min="1" max="1" width="13.375" customWidth="1"/>
    <col min="11" max="11" width="20.25" customWidth="1"/>
    <col min="12" max="12" width="15.375" customWidth="1"/>
    <col min="13" max="13" width="18.5" customWidth="1"/>
    <col min="14" max="14" width="28" customWidth="1"/>
  </cols>
  <sheetData>
    <row r="1" spans="1:37" ht="69.75" customHeight="1" thickBot="1" x14ac:dyDescent="0.55000000000000004">
      <c r="A1" s="77" t="s">
        <v>0</v>
      </c>
      <c r="B1" s="79" t="s">
        <v>1</v>
      </c>
      <c r="C1" s="80"/>
      <c r="D1" s="81"/>
      <c r="E1" s="82" t="s">
        <v>2</v>
      </c>
      <c r="F1" s="79" t="s">
        <v>3</v>
      </c>
      <c r="G1" s="80"/>
      <c r="H1" s="81"/>
      <c r="I1" s="77" t="s">
        <v>4</v>
      </c>
      <c r="J1" s="75" t="s">
        <v>5</v>
      </c>
      <c r="K1" s="9" t="s">
        <v>40</v>
      </c>
      <c r="L1" s="9" t="s">
        <v>42</v>
      </c>
      <c r="M1" s="9" t="s">
        <v>44</v>
      </c>
      <c r="N1" s="10" t="s">
        <v>46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60.75" customHeight="1" thickBot="1" x14ac:dyDescent="0.55000000000000004">
      <c r="A2" s="78"/>
      <c r="B2" s="1" t="s">
        <v>6</v>
      </c>
      <c r="C2" s="1" t="s">
        <v>7</v>
      </c>
      <c r="D2" s="1" t="s">
        <v>8</v>
      </c>
      <c r="E2" s="83"/>
      <c r="F2" s="1" t="s">
        <v>6</v>
      </c>
      <c r="G2" s="1" t="s">
        <v>7</v>
      </c>
      <c r="H2" s="1" t="s">
        <v>8</v>
      </c>
      <c r="I2" s="78"/>
      <c r="J2" s="76"/>
      <c r="K2" s="9" t="s">
        <v>41</v>
      </c>
      <c r="L2" s="9" t="s">
        <v>43</v>
      </c>
      <c r="M2" s="9" t="s">
        <v>45</v>
      </c>
      <c r="N2" s="10" t="s">
        <v>166</v>
      </c>
    </row>
    <row r="3" spans="1:37" ht="24.75" thickBot="1" x14ac:dyDescent="0.55000000000000004">
      <c r="A3" s="2" t="s">
        <v>9</v>
      </c>
      <c r="B3" s="1">
        <v>2133</v>
      </c>
      <c r="C3" s="1">
        <v>59030</v>
      </c>
      <c r="D3" s="1">
        <v>66889</v>
      </c>
      <c r="E3" s="3">
        <v>62960</v>
      </c>
      <c r="F3" s="4">
        <v>40015</v>
      </c>
      <c r="G3" s="1">
        <v>366178</v>
      </c>
      <c r="H3" s="1">
        <v>414957</v>
      </c>
      <c r="I3" s="5">
        <v>390568</v>
      </c>
      <c r="J3" s="6">
        <v>72255</v>
      </c>
      <c r="K3" s="14">
        <f t="shared" ref="K3:K15" si="0">J3/4</f>
        <v>18063.75</v>
      </c>
      <c r="L3" s="14">
        <f t="shared" ref="L3:L15" si="1">K3/3</f>
        <v>6021.25</v>
      </c>
      <c r="M3" s="9">
        <v>37658</v>
      </c>
      <c r="N3" s="10">
        <f t="shared" ref="N3:N15" si="2">J3-M3</f>
        <v>34597</v>
      </c>
    </row>
    <row r="4" spans="1:37" ht="24.75" thickBot="1" x14ac:dyDescent="0.55000000000000004">
      <c r="A4" s="2" t="s">
        <v>10</v>
      </c>
      <c r="B4" s="1">
        <v>27376</v>
      </c>
      <c r="C4" s="1">
        <v>28282</v>
      </c>
      <c r="D4" s="1">
        <v>27505</v>
      </c>
      <c r="E4" s="3">
        <v>27893</v>
      </c>
      <c r="F4" s="4">
        <v>220106</v>
      </c>
      <c r="G4" s="1">
        <v>221767</v>
      </c>
      <c r="H4" s="1">
        <v>217561</v>
      </c>
      <c r="I4" s="5">
        <v>219664</v>
      </c>
      <c r="J4" s="6">
        <v>40637</v>
      </c>
      <c r="K4" s="14">
        <f t="shared" si="0"/>
        <v>10159.25</v>
      </c>
      <c r="L4" s="14">
        <f t="shared" si="1"/>
        <v>3386.4166666666665</v>
      </c>
      <c r="M4" s="9">
        <v>16860</v>
      </c>
      <c r="N4" s="15">
        <f t="shared" si="2"/>
        <v>23777</v>
      </c>
    </row>
    <row r="5" spans="1:37" ht="24.75" thickBot="1" x14ac:dyDescent="0.55000000000000004">
      <c r="A5" s="2" t="s">
        <v>11</v>
      </c>
      <c r="B5" s="1">
        <v>12867</v>
      </c>
      <c r="C5" s="1">
        <v>19968</v>
      </c>
      <c r="D5" s="1">
        <v>24343</v>
      </c>
      <c r="E5" s="3">
        <v>22156</v>
      </c>
      <c r="F5" s="4">
        <v>182153</v>
      </c>
      <c r="G5" s="1">
        <v>249203</v>
      </c>
      <c r="H5" s="1">
        <v>265838</v>
      </c>
      <c r="I5" s="5">
        <v>257521</v>
      </c>
      <c r="J5" s="6">
        <v>47641</v>
      </c>
      <c r="K5" s="14">
        <f t="shared" si="0"/>
        <v>11910.25</v>
      </c>
      <c r="L5" s="14">
        <f t="shared" si="1"/>
        <v>3970.0833333333335</v>
      </c>
      <c r="M5" s="9">
        <v>18903</v>
      </c>
      <c r="N5" s="15">
        <f t="shared" si="2"/>
        <v>28738</v>
      </c>
    </row>
    <row r="6" spans="1:37" ht="24.75" thickBot="1" x14ac:dyDescent="0.55000000000000004">
      <c r="A6" s="2" t="s">
        <v>12</v>
      </c>
      <c r="B6" s="1">
        <v>8264</v>
      </c>
      <c r="C6" s="1">
        <v>13389</v>
      </c>
      <c r="D6" s="1">
        <v>12616</v>
      </c>
      <c r="E6" s="3">
        <v>13003</v>
      </c>
      <c r="F6" s="4">
        <v>120836</v>
      </c>
      <c r="G6" s="1">
        <v>181372</v>
      </c>
      <c r="H6" s="1">
        <v>192797</v>
      </c>
      <c r="I6" s="5">
        <v>187085</v>
      </c>
      <c r="J6" s="6">
        <v>34610</v>
      </c>
      <c r="K6" s="14">
        <f t="shared" si="0"/>
        <v>8652.5</v>
      </c>
      <c r="L6" s="14">
        <f t="shared" si="1"/>
        <v>2884.1666666666665</v>
      </c>
      <c r="M6" s="9">
        <v>6552</v>
      </c>
      <c r="N6" s="15">
        <f t="shared" si="2"/>
        <v>28058</v>
      </c>
    </row>
    <row r="7" spans="1:37" ht="24.75" thickBot="1" x14ac:dyDescent="0.55000000000000004">
      <c r="A7" s="2" t="s">
        <v>13</v>
      </c>
      <c r="B7" s="1">
        <v>3597</v>
      </c>
      <c r="C7" s="1">
        <v>30683</v>
      </c>
      <c r="D7" s="1">
        <v>31830</v>
      </c>
      <c r="E7" s="3">
        <v>31257</v>
      </c>
      <c r="F7" s="4">
        <v>19492</v>
      </c>
      <c r="G7" s="1">
        <v>129760</v>
      </c>
      <c r="H7" s="1">
        <v>140816</v>
      </c>
      <c r="I7" s="5">
        <v>135288</v>
      </c>
      <c r="J7" s="6">
        <v>25028</v>
      </c>
      <c r="K7" s="14">
        <f t="shared" si="0"/>
        <v>6257</v>
      </c>
      <c r="L7" s="14">
        <f t="shared" si="1"/>
        <v>2085.6666666666665</v>
      </c>
      <c r="M7" s="9">
        <v>16871</v>
      </c>
      <c r="N7" s="15">
        <f t="shared" si="2"/>
        <v>8157</v>
      </c>
    </row>
    <row r="8" spans="1:37" ht="24.75" thickBot="1" x14ac:dyDescent="0.55000000000000004">
      <c r="A8" s="2" t="s">
        <v>14</v>
      </c>
      <c r="B8" s="1">
        <v>4223</v>
      </c>
      <c r="C8" s="1">
        <v>7200</v>
      </c>
      <c r="D8" s="1">
        <v>6944</v>
      </c>
      <c r="E8" s="3">
        <v>7072</v>
      </c>
      <c r="F8" s="1">
        <v>78872</v>
      </c>
      <c r="G8" s="1">
        <v>105624</v>
      </c>
      <c r="H8" s="1">
        <v>108638</v>
      </c>
      <c r="I8" s="5">
        <v>107131</v>
      </c>
      <c r="J8" s="6">
        <v>19819</v>
      </c>
      <c r="K8" s="14">
        <f t="shared" si="0"/>
        <v>4954.75</v>
      </c>
      <c r="L8" s="14">
        <f t="shared" si="1"/>
        <v>1651.5833333333333</v>
      </c>
      <c r="M8" s="9">
        <v>7250</v>
      </c>
      <c r="N8" s="15">
        <f t="shared" si="2"/>
        <v>12569</v>
      </c>
    </row>
    <row r="9" spans="1:37" ht="27" customHeight="1" thickBot="1" x14ac:dyDescent="0.55000000000000004">
      <c r="A9" s="2" t="s">
        <v>15</v>
      </c>
      <c r="B9" s="1">
        <v>2708</v>
      </c>
      <c r="C9" s="1">
        <v>7931</v>
      </c>
      <c r="D9" s="1">
        <v>9370</v>
      </c>
      <c r="E9" s="3">
        <v>8651</v>
      </c>
      <c r="F9" s="1">
        <v>75006</v>
      </c>
      <c r="G9" s="1">
        <v>125568</v>
      </c>
      <c r="H9" s="1">
        <v>140237</v>
      </c>
      <c r="I9" s="5">
        <v>132903</v>
      </c>
      <c r="J9" s="6">
        <v>24587</v>
      </c>
      <c r="K9" s="14">
        <f t="shared" si="0"/>
        <v>6146.75</v>
      </c>
      <c r="L9" s="14">
        <f t="shared" si="1"/>
        <v>2048.9166666666665</v>
      </c>
      <c r="M9" s="9">
        <v>9906</v>
      </c>
      <c r="N9" s="15">
        <f t="shared" si="2"/>
        <v>14681</v>
      </c>
    </row>
    <row r="10" spans="1:37" ht="24.75" thickBot="1" x14ac:dyDescent="0.55000000000000004">
      <c r="A10" s="2" t="s">
        <v>16</v>
      </c>
      <c r="B10" s="1">
        <v>4947</v>
      </c>
      <c r="C10" s="1">
        <v>3926</v>
      </c>
      <c r="D10" s="1">
        <v>3598</v>
      </c>
      <c r="E10" s="3">
        <v>3762</v>
      </c>
      <c r="F10" s="1">
        <v>81345</v>
      </c>
      <c r="G10" s="1">
        <v>74795</v>
      </c>
      <c r="H10" s="1">
        <v>78484</v>
      </c>
      <c r="I10" s="5">
        <v>76640</v>
      </c>
      <c r="J10" s="6">
        <v>14178</v>
      </c>
      <c r="K10" s="14">
        <f t="shared" si="0"/>
        <v>3544.5</v>
      </c>
      <c r="L10" s="14">
        <f t="shared" si="1"/>
        <v>1181.5</v>
      </c>
      <c r="M10" s="9">
        <v>2542</v>
      </c>
      <c r="N10" s="15">
        <f t="shared" si="2"/>
        <v>11636</v>
      </c>
    </row>
    <row r="11" spans="1:37" ht="24.75" thickBot="1" x14ac:dyDescent="0.55000000000000004">
      <c r="A11" s="2" t="s">
        <v>17</v>
      </c>
      <c r="B11" s="1">
        <v>2571</v>
      </c>
      <c r="C11" s="1">
        <v>6079</v>
      </c>
      <c r="D11" s="1">
        <v>6621</v>
      </c>
      <c r="E11" s="3">
        <v>6350</v>
      </c>
      <c r="F11" s="1">
        <v>29251</v>
      </c>
      <c r="G11" s="1">
        <v>58886</v>
      </c>
      <c r="H11" s="1">
        <v>64120</v>
      </c>
      <c r="I11" s="5">
        <v>61503</v>
      </c>
      <c r="J11" s="6">
        <v>11378</v>
      </c>
      <c r="K11" s="14">
        <f t="shared" si="0"/>
        <v>2844.5</v>
      </c>
      <c r="L11" s="14">
        <f t="shared" si="1"/>
        <v>948.16666666666663</v>
      </c>
      <c r="M11" s="9">
        <v>4784</v>
      </c>
      <c r="N11" s="15">
        <f t="shared" si="2"/>
        <v>6594</v>
      </c>
    </row>
    <row r="12" spans="1:37" ht="24.75" thickBot="1" x14ac:dyDescent="0.55000000000000004">
      <c r="A12" s="2" t="s">
        <v>18</v>
      </c>
      <c r="B12" s="1">
        <v>1773</v>
      </c>
      <c r="C12" s="1">
        <v>5138</v>
      </c>
      <c r="D12" s="1">
        <v>5665</v>
      </c>
      <c r="E12" s="3">
        <v>5402</v>
      </c>
      <c r="F12" s="1">
        <v>32665</v>
      </c>
      <c r="G12" s="1">
        <v>64400</v>
      </c>
      <c r="H12" s="1">
        <v>69059</v>
      </c>
      <c r="I12" s="5">
        <v>66730</v>
      </c>
      <c r="J12" s="6">
        <v>12345</v>
      </c>
      <c r="K12" s="14">
        <f t="shared" si="0"/>
        <v>3086.25</v>
      </c>
      <c r="L12" s="14">
        <f t="shared" si="1"/>
        <v>1028.75</v>
      </c>
      <c r="M12" s="9">
        <v>7423</v>
      </c>
      <c r="N12" s="15">
        <f t="shared" si="2"/>
        <v>4922</v>
      </c>
    </row>
    <row r="13" spans="1:37" ht="24.75" thickBot="1" x14ac:dyDescent="0.55000000000000004">
      <c r="A13" s="2" t="s">
        <v>19</v>
      </c>
      <c r="B13" s="1">
        <v>848</v>
      </c>
      <c r="C13" s="1">
        <v>4458</v>
      </c>
      <c r="D13" s="1">
        <v>5776</v>
      </c>
      <c r="E13" s="3">
        <v>5117</v>
      </c>
      <c r="F13" s="1">
        <v>8112</v>
      </c>
      <c r="G13" s="1">
        <v>33942</v>
      </c>
      <c r="H13" s="1">
        <v>35558</v>
      </c>
      <c r="I13" s="5">
        <v>34750</v>
      </c>
      <c r="J13" s="6">
        <v>6429</v>
      </c>
      <c r="K13" s="14">
        <f t="shared" si="0"/>
        <v>1607.25</v>
      </c>
      <c r="L13" s="14">
        <f t="shared" si="1"/>
        <v>535.75</v>
      </c>
      <c r="M13" s="9">
        <v>6313</v>
      </c>
      <c r="N13" s="15">
        <f t="shared" si="2"/>
        <v>116</v>
      </c>
    </row>
    <row r="14" spans="1:37" ht="24.75" thickBot="1" x14ac:dyDescent="0.55000000000000004">
      <c r="A14" s="2" t="s">
        <v>20</v>
      </c>
      <c r="B14" s="1">
        <v>5337</v>
      </c>
      <c r="C14" s="1">
        <v>9126</v>
      </c>
      <c r="D14" s="1">
        <v>9614</v>
      </c>
      <c r="E14" s="3">
        <v>9370</v>
      </c>
      <c r="F14" s="1">
        <v>55025</v>
      </c>
      <c r="G14" s="1">
        <v>95317</v>
      </c>
      <c r="H14" s="1">
        <v>97603</v>
      </c>
      <c r="I14" s="5">
        <v>96460</v>
      </c>
      <c r="J14" s="6">
        <v>17845</v>
      </c>
      <c r="K14" s="14">
        <f t="shared" si="0"/>
        <v>4461.25</v>
      </c>
      <c r="L14" s="14">
        <f t="shared" si="1"/>
        <v>1487.0833333333333</v>
      </c>
      <c r="M14" s="9">
        <v>5379</v>
      </c>
      <c r="N14" s="15">
        <f t="shared" si="2"/>
        <v>12466</v>
      </c>
    </row>
    <row r="15" spans="1:37" ht="24.75" thickBot="1" x14ac:dyDescent="0.55000000000000004">
      <c r="A15" s="2" t="s">
        <v>21</v>
      </c>
      <c r="B15" s="1">
        <v>76644</v>
      </c>
      <c r="C15" s="1">
        <v>195210</v>
      </c>
      <c r="D15" s="1">
        <v>210771</v>
      </c>
      <c r="E15" s="3">
        <v>202993</v>
      </c>
      <c r="F15" s="1">
        <v>942878</v>
      </c>
      <c r="G15" s="1">
        <v>1706812</v>
      </c>
      <c r="H15" s="1">
        <v>1825668</v>
      </c>
      <c r="I15" s="5">
        <v>1766243</v>
      </c>
      <c r="J15" s="6">
        <v>326755</v>
      </c>
      <c r="K15" s="39">
        <f t="shared" si="0"/>
        <v>81688.75</v>
      </c>
      <c r="L15" s="40">
        <f t="shared" si="1"/>
        <v>27229.583333333332</v>
      </c>
      <c r="M15" s="41">
        <f>SUM(M3:M14)</f>
        <v>140441</v>
      </c>
      <c r="N15" s="15">
        <f t="shared" si="2"/>
        <v>186314</v>
      </c>
    </row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B4" workbookViewId="0">
      <selection activeCell="N23" sqref="N23:N25"/>
    </sheetView>
  </sheetViews>
  <sheetFormatPr defaultRowHeight="21.75" x14ac:dyDescent="0.5"/>
  <cols>
    <col min="1" max="1" width="33.625" style="28" customWidth="1"/>
    <col min="2" max="2" width="10.375" style="28" customWidth="1"/>
    <col min="3" max="4" width="9.125" style="28" bestFit="1" customWidth="1"/>
    <col min="5" max="5" width="9.625" style="28" bestFit="1" customWidth="1"/>
    <col min="6" max="6" width="9.125" style="28" bestFit="1" customWidth="1"/>
    <col min="7" max="8" width="10.125" style="28" bestFit="1" customWidth="1"/>
    <col min="9" max="10" width="9.125" style="28" bestFit="1" customWidth="1"/>
    <col min="11" max="11" width="14.75" style="28" customWidth="1"/>
    <col min="12" max="12" width="14.125" style="29" customWidth="1"/>
    <col min="13" max="13" width="15" style="29" customWidth="1"/>
    <col min="14" max="14" width="29.75" style="28" customWidth="1"/>
    <col min="15" max="16384" width="9" style="28"/>
  </cols>
  <sheetData>
    <row r="1" spans="1:14" ht="22.5" thickBot="1" x14ac:dyDescent="0.55000000000000004">
      <c r="A1" s="86" t="s">
        <v>0</v>
      </c>
      <c r="B1" s="88" t="s">
        <v>1</v>
      </c>
      <c r="C1" s="89"/>
      <c r="D1" s="90"/>
      <c r="E1" s="91" t="s">
        <v>2</v>
      </c>
      <c r="F1" s="88" t="s">
        <v>3</v>
      </c>
      <c r="G1" s="89"/>
      <c r="H1" s="90"/>
      <c r="I1" s="86" t="s">
        <v>4</v>
      </c>
      <c r="J1" s="84" t="s">
        <v>5</v>
      </c>
      <c r="K1" s="9" t="s">
        <v>40</v>
      </c>
      <c r="L1" s="9" t="s">
        <v>42</v>
      </c>
      <c r="M1" s="9" t="s">
        <v>44</v>
      </c>
      <c r="N1" s="10" t="s">
        <v>46</v>
      </c>
    </row>
    <row r="2" spans="1:14" ht="92.25" customHeight="1" thickBot="1" x14ac:dyDescent="0.55000000000000004">
      <c r="A2" s="87"/>
      <c r="B2" s="1" t="s">
        <v>6</v>
      </c>
      <c r="C2" s="1" t="s">
        <v>7</v>
      </c>
      <c r="D2" s="1" t="s">
        <v>8</v>
      </c>
      <c r="E2" s="92"/>
      <c r="F2" s="1" t="s">
        <v>6</v>
      </c>
      <c r="G2" s="1" t="s">
        <v>7</v>
      </c>
      <c r="H2" s="1" t="s">
        <v>8</v>
      </c>
      <c r="I2" s="87"/>
      <c r="J2" s="85"/>
      <c r="K2" s="9" t="s">
        <v>41</v>
      </c>
      <c r="L2" s="9" t="s">
        <v>43</v>
      </c>
      <c r="M2" s="9" t="s">
        <v>45</v>
      </c>
      <c r="N2" s="10" t="s">
        <v>58</v>
      </c>
    </row>
    <row r="3" spans="1:14" ht="31.5" customHeight="1" x14ac:dyDescent="0.5">
      <c r="A3" s="30" t="s">
        <v>9</v>
      </c>
      <c r="B3" s="31">
        <v>2133</v>
      </c>
      <c r="C3" s="31">
        <v>59030</v>
      </c>
      <c r="D3" s="31">
        <v>66889</v>
      </c>
      <c r="E3" s="32">
        <v>62960</v>
      </c>
      <c r="F3" s="33">
        <v>40015</v>
      </c>
      <c r="G3" s="31">
        <v>366178</v>
      </c>
      <c r="H3" s="31">
        <v>414957</v>
      </c>
      <c r="I3" s="31">
        <v>390568</v>
      </c>
      <c r="J3" s="38">
        <v>72255</v>
      </c>
      <c r="K3" s="14">
        <f>J3/4</f>
        <v>18063.75</v>
      </c>
      <c r="L3" s="14">
        <f>K3/3</f>
        <v>6021.25</v>
      </c>
      <c r="M3" s="9">
        <v>37658</v>
      </c>
      <c r="N3" s="10">
        <f>J3-M3</f>
        <v>34597</v>
      </c>
    </row>
    <row r="4" spans="1:14" ht="25.5" customHeight="1" x14ac:dyDescent="0.5">
      <c r="A4" s="16" t="s">
        <v>22</v>
      </c>
      <c r="B4" s="16">
        <v>1</v>
      </c>
      <c r="C4" s="16">
        <v>54</v>
      </c>
      <c r="D4" s="16">
        <v>239</v>
      </c>
      <c r="E4" s="9">
        <f>AVERAGE(B4:D4)</f>
        <v>98</v>
      </c>
      <c r="F4" s="16">
        <v>806</v>
      </c>
      <c r="G4" s="17">
        <v>3580</v>
      </c>
      <c r="H4" s="17">
        <v>4632</v>
      </c>
      <c r="I4" s="9">
        <f>AVERAGE(F4:H4)</f>
        <v>3006</v>
      </c>
      <c r="J4" s="36">
        <f>(18.5*I4)/100</f>
        <v>556.11</v>
      </c>
      <c r="K4" s="14">
        <f t="shared" ref="K4:K21" si="0">J4/4</f>
        <v>139.0275</v>
      </c>
      <c r="L4" s="14">
        <f t="shared" ref="L4:L21" si="1">K4/3</f>
        <v>46.342500000000001</v>
      </c>
      <c r="M4" s="16">
        <v>146</v>
      </c>
      <c r="N4" s="15">
        <f t="shared" ref="N4:N21" si="2">J4-M4</f>
        <v>410.11</v>
      </c>
    </row>
    <row r="5" spans="1:14" ht="16.5" customHeight="1" x14ac:dyDescent="0.5">
      <c r="A5" s="16" t="s">
        <v>23</v>
      </c>
      <c r="B5" s="16">
        <v>22</v>
      </c>
      <c r="C5" s="16">
        <v>333</v>
      </c>
      <c r="D5" s="16">
        <v>419</v>
      </c>
      <c r="E5" s="9">
        <f t="shared" ref="E5:E21" si="3">AVERAGE(B5:D5)</f>
        <v>258</v>
      </c>
      <c r="F5" s="17">
        <v>1040</v>
      </c>
      <c r="G5" s="17">
        <v>5494</v>
      </c>
      <c r="H5" s="17">
        <v>5599</v>
      </c>
      <c r="I5" s="14">
        <f t="shared" ref="I5:I21" si="4">AVERAGE(F5:H5)</f>
        <v>4044.3333333333335</v>
      </c>
      <c r="J5" s="36">
        <f t="shared" ref="J5:J21" si="5">(18.5*I5)/100</f>
        <v>748.20166666666671</v>
      </c>
      <c r="K5" s="14">
        <f t="shared" si="0"/>
        <v>187.05041666666668</v>
      </c>
      <c r="L5" s="14">
        <f t="shared" si="1"/>
        <v>62.350138888888893</v>
      </c>
      <c r="M5" s="16">
        <v>352</v>
      </c>
      <c r="N5" s="15">
        <f t="shared" si="2"/>
        <v>396.20166666666671</v>
      </c>
    </row>
    <row r="6" spans="1:14" ht="21" customHeight="1" x14ac:dyDescent="0.5">
      <c r="A6" s="16" t="s">
        <v>24</v>
      </c>
      <c r="B6" s="16">
        <v>54</v>
      </c>
      <c r="C6" s="16">
        <v>509</v>
      </c>
      <c r="D6" s="16">
        <v>825</v>
      </c>
      <c r="E6" s="14">
        <f t="shared" si="3"/>
        <v>462.66666666666669</v>
      </c>
      <c r="F6" s="16">
        <v>830</v>
      </c>
      <c r="G6" s="17">
        <v>8648</v>
      </c>
      <c r="H6" s="17">
        <v>9061</v>
      </c>
      <c r="I6" s="14">
        <f t="shared" si="4"/>
        <v>6179.666666666667</v>
      </c>
      <c r="J6" s="36">
        <f t="shared" si="5"/>
        <v>1143.2383333333335</v>
      </c>
      <c r="K6" s="14">
        <f t="shared" si="0"/>
        <v>285.80958333333336</v>
      </c>
      <c r="L6" s="14">
        <f t="shared" si="1"/>
        <v>95.269861111111126</v>
      </c>
      <c r="M6" s="16">
        <v>360</v>
      </c>
      <c r="N6" s="15">
        <f t="shared" si="2"/>
        <v>783.23833333333346</v>
      </c>
    </row>
    <row r="7" spans="1:14" ht="21" customHeight="1" x14ac:dyDescent="0.5">
      <c r="A7" s="16" t="s">
        <v>25</v>
      </c>
      <c r="B7" s="16">
        <v>140</v>
      </c>
      <c r="C7" s="17">
        <v>2657</v>
      </c>
      <c r="D7" s="17">
        <v>2423</v>
      </c>
      <c r="E7" s="9">
        <f t="shared" si="3"/>
        <v>1740</v>
      </c>
      <c r="F7" s="17">
        <v>1222</v>
      </c>
      <c r="G7" s="17">
        <v>8247</v>
      </c>
      <c r="H7" s="17">
        <v>8052</v>
      </c>
      <c r="I7" s="14">
        <f t="shared" si="4"/>
        <v>5840.333333333333</v>
      </c>
      <c r="J7" s="36">
        <f t="shared" si="5"/>
        <v>1080.4616666666666</v>
      </c>
      <c r="K7" s="14">
        <f t="shared" si="0"/>
        <v>270.11541666666665</v>
      </c>
      <c r="L7" s="14">
        <f t="shared" si="1"/>
        <v>90.038472222222211</v>
      </c>
      <c r="M7" s="17">
        <v>1408</v>
      </c>
      <c r="N7" s="15">
        <f t="shared" si="2"/>
        <v>-327.53833333333341</v>
      </c>
    </row>
    <row r="8" spans="1:14" ht="21" customHeight="1" x14ac:dyDescent="0.5">
      <c r="A8" s="16" t="s">
        <v>26</v>
      </c>
      <c r="B8" s="16">
        <v>12</v>
      </c>
      <c r="C8" s="16">
        <v>569</v>
      </c>
      <c r="D8" s="16">
        <v>621</v>
      </c>
      <c r="E8" s="14">
        <f t="shared" si="3"/>
        <v>400.66666666666669</v>
      </c>
      <c r="F8" s="17">
        <v>1419</v>
      </c>
      <c r="G8" s="17">
        <v>5811</v>
      </c>
      <c r="H8" s="17">
        <v>6903</v>
      </c>
      <c r="I8" s="9">
        <f t="shared" si="4"/>
        <v>4711</v>
      </c>
      <c r="J8" s="36">
        <f t="shared" si="5"/>
        <v>871.53499999999997</v>
      </c>
      <c r="K8" s="14">
        <f t="shared" si="0"/>
        <v>217.88374999999999</v>
      </c>
      <c r="L8" s="14">
        <f t="shared" si="1"/>
        <v>72.627916666666664</v>
      </c>
      <c r="M8" s="16">
        <v>275</v>
      </c>
      <c r="N8" s="15">
        <f t="shared" si="2"/>
        <v>596.53499999999997</v>
      </c>
    </row>
    <row r="9" spans="1:14" ht="22.5" customHeight="1" x14ac:dyDescent="0.5">
      <c r="A9" s="16" t="s">
        <v>27</v>
      </c>
      <c r="B9" s="16">
        <v>98</v>
      </c>
      <c r="C9" s="16">
        <v>720</v>
      </c>
      <c r="D9" s="17">
        <v>1170</v>
      </c>
      <c r="E9" s="14">
        <f t="shared" si="3"/>
        <v>662.66666666666663</v>
      </c>
      <c r="F9" s="17">
        <v>1527</v>
      </c>
      <c r="G9" s="17">
        <v>8996</v>
      </c>
      <c r="H9" s="17">
        <v>9224</v>
      </c>
      <c r="I9" s="14">
        <f t="shared" si="4"/>
        <v>6582.333333333333</v>
      </c>
      <c r="J9" s="36">
        <f t="shared" si="5"/>
        <v>1217.7316666666666</v>
      </c>
      <c r="K9" s="14">
        <f t="shared" si="0"/>
        <v>304.43291666666664</v>
      </c>
      <c r="L9" s="14">
        <f t="shared" si="1"/>
        <v>101.47763888888888</v>
      </c>
      <c r="M9" s="16">
        <v>832</v>
      </c>
      <c r="N9" s="15">
        <f t="shared" si="2"/>
        <v>385.73166666666657</v>
      </c>
    </row>
    <row r="10" spans="1:14" ht="21" customHeight="1" x14ac:dyDescent="0.5">
      <c r="A10" s="16" t="s">
        <v>28</v>
      </c>
      <c r="B10" s="16">
        <v>0</v>
      </c>
      <c r="C10" s="16">
        <v>864</v>
      </c>
      <c r="D10" s="17">
        <v>1269</v>
      </c>
      <c r="E10" s="9">
        <f t="shared" si="3"/>
        <v>711</v>
      </c>
      <c r="F10" s="16">
        <v>13</v>
      </c>
      <c r="G10" s="17">
        <v>11279</v>
      </c>
      <c r="H10" s="17">
        <v>11697</v>
      </c>
      <c r="I10" s="9">
        <f t="shared" si="4"/>
        <v>7663</v>
      </c>
      <c r="J10" s="36">
        <f t="shared" si="5"/>
        <v>1417.655</v>
      </c>
      <c r="K10" s="14">
        <f t="shared" si="0"/>
        <v>354.41374999999999</v>
      </c>
      <c r="L10" s="14">
        <f t="shared" si="1"/>
        <v>118.13791666666667</v>
      </c>
      <c r="M10" s="16">
        <v>619</v>
      </c>
      <c r="N10" s="15">
        <f t="shared" si="2"/>
        <v>798.65499999999997</v>
      </c>
    </row>
    <row r="11" spans="1:14" ht="21.75" customHeight="1" x14ac:dyDescent="0.5">
      <c r="A11" s="16" t="s">
        <v>29</v>
      </c>
      <c r="B11" s="16">
        <v>117</v>
      </c>
      <c r="C11" s="16">
        <v>566</v>
      </c>
      <c r="D11" s="16">
        <v>802</v>
      </c>
      <c r="E11" s="9">
        <f t="shared" si="3"/>
        <v>495</v>
      </c>
      <c r="F11" s="17">
        <v>2265</v>
      </c>
      <c r="G11" s="17">
        <v>9982</v>
      </c>
      <c r="H11" s="17">
        <v>10200</v>
      </c>
      <c r="I11" s="14">
        <f t="shared" si="4"/>
        <v>7482.333333333333</v>
      </c>
      <c r="J11" s="36">
        <f t="shared" si="5"/>
        <v>1384.2316666666666</v>
      </c>
      <c r="K11" s="14">
        <f t="shared" si="0"/>
        <v>346.05791666666664</v>
      </c>
      <c r="L11" s="14">
        <f t="shared" si="1"/>
        <v>115.35263888888888</v>
      </c>
      <c r="M11" s="16">
        <v>600</v>
      </c>
      <c r="N11" s="15">
        <f t="shared" si="2"/>
        <v>784.23166666666657</v>
      </c>
    </row>
    <row r="12" spans="1:14" ht="23.25" customHeight="1" x14ac:dyDescent="0.5">
      <c r="A12" s="16" t="s">
        <v>30</v>
      </c>
      <c r="B12" s="16">
        <v>72</v>
      </c>
      <c r="C12" s="16">
        <v>198</v>
      </c>
      <c r="D12" s="16">
        <v>214</v>
      </c>
      <c r="E12" s="14">
        <f t="shared" si="3"/>
        <v>161.33333333333334</v>
      </c>
      <c r="F12" s="17">
        <v>4947</v>
      </c>
      <c r="G12" s="17">
        <v>3097</v>
      </c>
      <c r="H12" s="17">
        <v>4288</v>
      </c>
      <c r="I12" s="14">
        <f t="shared" si="4"/>
        <v>4110.666666666667</v>
      </c>
      <c r="J12" s="36">
        <f t="shared" si="5"/>
        <v>760.47333333333347</v>
      </c>
      <c r="K12" s="14">
        <f t="shared" si="0"/>
        <v>190.11833333333337</v>
      </c>
      <c r="L12" s="14">
        <f t="shared" si="1"/>
        <v>63.372777777777792</v>
      </c>
      <c r="M12" s="16">
        <v>195</v>
      </c>
      <c r="N12" s="15">
        <f t="shared" si="2"/>
        <v>565.47333333333347</v>
      </c>
    </row>
    <row r="13" spans="1:14" ht="19.5" customHeight="1" x14ac:dyDescent="0.5">
      <c r="A13" s="16" t="s">
        <v>31</v>
      </c>
      <c r="B13" s="16">
        <v>50</v>
      </c>
      <c r="C13" s="16">
        <v>421</v>
      </c>
      <c r="D13" s="16">
        <v>236</v>
      </c>
      <c r="E13" s="14">
        <f t="shared" si="3"/>
        <v>235.66666666666666</v>
      </c>
      <c r="F13" s="17">
        <v>9476</v>
      </c>
      <c r="G13" s="17">
        <v>8598</v>
      </c>
      <c r="H13" s="17">
        <v>3377</v>
      </c>
      <c r="I13" s="14">
        <f t="shared" si="4"/>
        <v>7150.333333333333</v>
      </c>
      <c r="J13" s="36">
        <f t="shared" si="5"/>
        <v>1322.8116666666665</v>
      </c>
      <c r="K13" s="14">
        <f t="shared" si="0"/>
        <v>330.70291666666662</v>
      </c>
      <c r="L13" s="14">
        <f t="shared" si="1"/>
        <v>110.23430555555554</v>
      </c>
      <c r="M13" s="16">
        <v>294</v>
      </c>
      <c r="N13" s="15">
        <f t="shared" si="2"/>
        <v>1028.8116666666665</v>
      </c>
    </row>
    <row r="14" spans="1:14" ht="20.25" customHeight="1" x14ac:dyDescent="0.5">
      <c r="A14" s="16" t="s">
        <v>32</v>
      </c>
      <c r="B14" s="16">
        <v>543</v>
      </c>
      <c r="C14" s="16">
        <v>250</v>
      </c>
      <c r="D14" s="16">
        <v>506</v>
      </c>
      <c r="E14" s="9">
        <f t="shared" si="3"/>
        <v>433</v>
      </c>
      <c r="F14" s="17">
        <v>1756</v>
      </c>
      <c r="G14" s="17">
        <v>6799</v>
      </c>
      <c r="H14" s="17">
        <v>8206</v>
      </c>
      <c r="I14" s="9">
        <f t="shared" si="4"/>
        <v>5587</v>
      </c>
      <c r="J14" s="36">
        <f t="shared" si="5"/>
        <v>1033.595</v>
      </c>
      <c r="K14" s="14">
        <f t="shared" si="0"/>
        <v>258.39875000000001</v>
      </c>
      <c r="L14" s="14">
        <f t="shared" si="1"/>
        <v>86.132916666666674</v>
      </c>
      <c r="M14" s="16">
        <v>401</v>
      </c>
      <c r="N14" s="15">
        <f t="shared" si="2"/>
        <v>632.59500000000003</v>
      </c>
    </row>
    <row r="15" spans="1:14" ht="18.75" customHeight="1" x14ac:dyDescent="0.5">
      <c r="A15" s="16" t="s">
        <v>33</v>
      </c>
      <c r="B15" s="16">
        <v>56</v>
      </c>
      <c r="C15" s="16">
        <v>950</v>
      </c>
      <c r="D15" s="16">
        <v>777</v>
      </c>
      <c r="E15" s="14">
        <f t="shared" si="3"/>
        <v>594.33333333333337</v>
      </c>
      <c r="F15" s="17">
        <v>1306</v>
      </c>
      <c r="G15" s="17">
        <v>5245</v>
      </c>
      <c r="H15" s="17">
        <v>5376</v>
      </c>
      <c r="I15" s="14">
        <f t="shared" si="4"/>
        <v>3975.6666666666665</v>
      </c>
      <c r="J15" s="36">
        <f t="shared" si="5"/>
        <v>735.49833333333333</v>
      </c>
      <c r="K15" s="14">
        <f t="shared" si="0"/>
        <v>183.87458333333333</v>
      </c>
      <c r="L15" s="14">
        <f t="shared" si="1"/>
        <v>61.29152777777778</v>
      </c>
      <c r="M15" s="16">
        <v>312</v>
      </c>
      <c r="N15" s="15">
        <f t="shared" si="2"/>
        <v>423.49833333333333</v>
      </c>
    </row>
    <row r="16" spans="1:14" x14ac:dyDescent="0.5">
      <c r="A16" s="16" t="s">
        <v>34</v>
      </c>
      <c r="B16" s="16">
        <v>54</v>
      </c>
      <c r="C16" s="17">
        <v>1455</v>
      </c>
      <c r="D16" s="17">
        <v>2049</v>
      </c>
      <c r="E16" s="9">
        <f t="shared" si="3"/>
        <v>1186</v>
      </c>
      <c r="F16" s="16">
        <v>869</v>
      </c>
      <c r="G16" s="17">
        <v>12743</v>
      </c>
      <c r="H16" s="17">
        <v>12296</v>
      </c>
      <c r="I16" s="9">
        <f t="shared" si="4"/>
        <v>8636</v>
      </c>
      <c r="J16" s="36">
        <f t="shared" si="5"/>
        <v>1597.66</v>
      </c>
      <c r="K16" s="14">
        <f t="shared" si="0"/>
        <v>399.41500000000002</v>
      </c>
      <c r="L16" s="14">
        <f t="shared" si="1"/>
        <v>133.13833333333335</v>
      </c>
      <c r="M16" s="17">
        <v>1072</v>
      </c>
      <c r="N16" s="15">
        <f t="shared" si="2"/>
        <v>525.66000000000008</v>
      </c>
    </row>
    <row r="17" spans="1:14" ht="15.75" customHeight="1" x14ac:dyDescent="0.5">
      <c r="A17" s="16" t="s">
        <v>35</v>
      </c>
      <c r="B17" s="16">
        <v>139</v>
      </c>
      <c r="C17" s="17">
        <v>1036</v>
      </c>
      <c r="D17" s="17">
        <v>1581</v>
      </c>
      <c r="E17" s="14">
        <f t="shared" si="3"/>
        <v>918.66666666666663</v>
      </c>
      <c r="F17" s="17">
        <v>4424</v>
      </c>
      <c r="G17" s="17">
        <v>13496</v>
      </c>
      <c r="H17" s="17">
        <v>14181</v>
      </c>
      <c r="I17" s="14">
        <f t="shared" si="4"/>
        <v>10700.333333333334</v>
      </c>
      <c r="J17" s="36">
        <f t="shared" si="5"/>
        <v>1979.561666666667</v>
      </c>
      <c r="K17" s="14">
        <f t="shared" si="0"/>
        <v>494.89041666666674</v>
      </c>
      <c r="L17" s="14">
        <f t="shared" si="1"/>
        <v>164.96347222222224</v>
      </c>
      <c r="M17" s="16">
        <v>966</v>
      </c>
      <c r="N17" s="15">
        <f t="shared" si="2"/>
        <v>1013.561666666667</v>
      </c>
    </row>
    <row r="18" spans="1:14" ht="16.5" customHeight="1" x14ac:dyDescent="0.5">
      <c r="A18" s="16" t="s">
        <v>36</v>
      </c>
      <c r="B18" s="16">
        <v>25</v>
      </c>
      <c r="C18" s="16">
        <v>178</v>
      </c>
      <c r="D18" s="16">
        <v>613</v>
      </c>
      <c r="E18" s="9">
        <f t="shared" si="3"/>
        <v>272</v>
      </c>
      <c r="F18" s="17">
        <v>1289</v>
      </c>
      <c r="G18" s="17">
        <v>4840</v>
      </c>
      <c r="H18" s="17">
        <v>4697</v>
      </c>
      <c r="I18" s="14">
        <f t="shared" si="4"/>
        <v>3608.6666666666665</v>
      </c>
      <c r="J18" s="36">
        <f t="shared" si="5"/>
        <v>667.60333333333324</v>
      </c>
      <c r="K18" s="14">
        <f t="shared" si="0"/>
        <v>166.90083333333331</v>
      </c>
      <c r="L18" s="14">
        <f t="shared" si="1"/>
        <v>55.633611111111101</v>
      </c>
      <c r="M18" s="16">
        <v>274</v>
      </c>
      <c r="N18" s="15">
        <f t="shared" si="2"/>
        <v>393.60333333333324</v>
      </c>
    </row>
    <row r="19" spans="1:14" ht="18.75" customHeight="1" x14ac:dyDescent="0.5">
      <c r="A19" s="16" t="s">
        <v>37</v>
      </c>
      <c r="B19" s="16">
        <v>2</v>
      </c>
      <c r="C19" s="16">
        <v>121</v>
      </c>
      <c r="D19" s="16">
        <v>251</v>
      </c>
      <c r="E19" s="14">
        <f t="shared" si="3"/>
        <v>124.66666666666667</v>
      </c>
      <c r="F19" s="16">
        <v>884</v>
      </c>
      <c r="G19" s="17">
        <v>4322</v>
      </c>
      <c r="H19" s="17">
        <v>4879</v>
      </c>
      <c r="I19" s="14">
        <f t="shared" si="4"/>
        <v>3361.6666666666665</v>
      </c>
      <c r="J19" s="36">
        <f t="shared" si="5"/>
        <v>621.9083333333333</v>
      </c>
      <c r="K19" s="14">
        <f t="shared" si="0"/>
        <v>155.47708333333333</v>
      </c>
      <c r="L19" s="14">
        <f t="shared" si="1"/>
        <v>51.825694444444444</v>
      </c>
      <c r="M19" s="16">
        <v>120</v>
      </c>
      <c r="N19" s="15">
        <f t="shared" si="2"/>
        <v>501.9083333333333</v>
      </c>
    </row>
    <row r="20" spans="1:14" ht="18" customHeight="1" x14ac:dyDescent="0.5">
      <c r="A20" s="16" t="s">
        <v>38</v>
      </c>
      <c r="B20" s="16">
        <v>0</v>
      </c>
      <c r="C20" s="17">
        <v>46974</v>
      </c>
      <c r="D20" s="17">
        <v>51284</v>
      </c>
      <c r="E20" s="14">
        <f t="shared" si="3"/>
        <v>32752.666666666668</v>
      </c>
      <c r="F20" s="16">
        <v>0</v>
      </c>
      <c r="G20" s="17">
        <v>238827</v>
      </c>
      <c r="H20" s="17">
        <v>287304</v>
      </c>
      <c r="I20" s="9">
        <f t="shared" si="4"/>
        <v>175377</v>
      </c>
      <c r="J20" s="36">
        <f t="shared" si="5"/>
        <v>32444.744999999999</v>
      </c>
      <c r="K20" s="14">
        <f t="shared" si="0"/>
        <v>8111.1862499999997</v>
      </c>
      <c r="L20" s="14">
        <f t="shared" si="1"/>
        <v>2703.7287499999998</v>
      </c>
      <c r="M20" s="17">
        <v>28898</v>
      </c>
      <c r="N20" s="15">
        <f t="shared" si="2"/>
        <v>3546.744999999999</v>
      </c>
    </row>
    <row r="21" spans="1:14" ht="16.5" customHeight="1" x14ac:dyDescent="0.5">
      <c r="A21" s="16" t="s">
        <v>39</v>
      </c>
      <c r="B21" s="16">
        <v>170</v>
      </c>
      <c r="C21" s="16">
        <v>680</v>
      </c>
      <c r="D21" s="16">
        <v>817</v>
      </c>
      <c r="E21" s="14">
        <f t="shared" si="3"/>
        <v>555.66666666666663</v>
      </c>
      <c r="F21" s="17">
        <v>5945</v>
      </c>
      <c r="G21" s="17">
        <v>6187</v>
      </c>
      <c r="H21" s="17">
        <v>5294</v>
      </c>
      <c r="I21" s="14">
        <f t="shared" si="4"/>
        <v>5808.666666666667</v>
      </c>
      <c r="J21" s="36">
        <f t="shared" si="5"/>
        <v>1074.6033333333335</v>
      </c>
      <c r="K21" s="14">
        <f t="shared" si="0"/>
        <v>268.65083333333337</v>
      </c>
      <c r="L21" s="14">
        <f t="shared" si="1"/>
        <v>89.550277777777794</v>
      </c>
      <c r="M21" s="16">
        <v>534</v>
      </c>
      <c r="N21" s="15">
        <f t="shared" si="2"/>
        <v>540.60333333333347</v>
      </c>
    </row>
    <row r="23" spans="1:14" x14ac:dyDescent="0.5">
      <c r="N23" s="29" t="s">
        <v>167</v>
      </c>
    </row>
    <row r="24" spans="1:14" x14ac:dyDescent="0.5">
      <c r="N24" s="29" t="s">
        <v>168</v>
      </c>
    </row>
    <row r="25" spans="1:14" x14ac:dyDescent="0.5">
      <c r="N25" s="29" t="s">
        <v>169</v>
      </c>
    </row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4" sqref="A4:XFD4"/>
    </sheetView>
  </sheetViews>
  <sheetFormatPr defaultRowHeight="21.75" x14ac:dyDescent="0.5"/>
  <cols>
    <col min="1" max="1" width="26.25" style="28" customWidth="1"/>
    <col min="2" max="9" width="9" style="28"/>
    <col min="10" max="10" width="11.25" style="28" bestFit="1" customWidth="1"/>
    <col min="11" max="11" width="15.875" style="28" customWidth="1"/>
    <col min="12" max="12" width="17.5" style="28" customWidth="1"/>
    <col min="13" max="13" width="15.5" style="28" customWidth="1"/>
    <col min="14" max="14" width="30.125" style="28" customWidth="1"/>
    <col min="15" max="16384" width="9" style="28"/>
  </cols>
  <sheetData>
    <row r="1" spans="1:14" ht="22.5" thickBot="1" x14ac:dyDescent="0.55000000000000004">
      <c r="A1" s="86" t="s">
        <v>0</v>
      </c>
      <c r="B1" s="88" t="s">
        <v>1</v>
      </c>
      <c r="C1" s="89"/>
      <c r="D1" s="90"/>
      <c r="E1" s="91" t="s">
        <v>2</v>
      </c>
      <c r="F1" s="88" t="s">
        <v>3</v>
      </c>
      <c r="G1" s="89"/>
      <c r="H1" s="90"/>
      <c r="I1" s="86" t="s">
        <v>4</v>
      </c>
      <c r="J1" s="93" t="s">
        <v>5</v>
      </c>
      <c r="K1" s="9" t="s">
        <v>40</v>
      </c>
      <c r="L1" s="9" t="s">
        <v>42</v>
      </c>
      <c r="M1" s="27" t="s">
        <v>44</v>
      </c>
      <c r="N1" s="10" t="s">
        <v>46</v>
      </c>
    </row>
    <row r="2" spans="1:14" ht="89.25" customHeight="1" thickBot="1" x14ac:dyDescent="0.55000000000000004">
      <c r="A2" s="87"/>
      <c r="B2" s="1" t="s">
        <v>6</v>
      </c>
      <c r="C2" s="1" t="s">
        <v>7</v>
      </c>
      <c r="D2" s="1" t="s">
        <v>8</v>
      </c>
      <c r="E2" s="92"/>
      <c r="F2" s="1" t="s">
        <v>6</v>
      </c>
      <c r="G2" s="1" t="s">
        <v>7</v>
      </c>
      <c r="H2" s="1" t="s">
        <v>8</v>
      </c>
      <c r="I2" s="87"/>
      <c r="J2" s="94"/>
      <c r="K2" s="9" t="s">
        <v>41</v>
      </c>
      <c r="L2" s="9" t="s">
        <v>43</v>
      </c>
      <c r="M2" s="20" t="s">
        <v>45</v>
      </c>
      <c r="N2" s="10" t="s">
        <v>58</v>
      </c>
    </row>
    <row r="3" spans="1:14" ht="22.5" thickBot="1" x14ac:dyDescent="0.55000000000000004">
      <c r="A3" s="30" t="s">
        <v>10</v>
      </c>
      <c r="B3" s="31">
        <v>27376</v>
      </c>
      <c r="C3" s="31">
        <v>28282</v>
      </c>
      <c r="D3" s="31">
        <v>27505</v>
      </c>
      <c r="E3" s="32">
        <v>27893</v>
      </c>
      <c r="F3" s="33">
        <v>220106</v>
      </c>
      <c r="G3" s="31">
        <v>221767</v>
      </c>
      <c r="H3" s="31">
        <v>217561</v>
      </c>
      <c r="I3" s="31">
        <v>219664</v>
      </c>
      <c r="J3" s="34">
        <f>(18.5*I3)/100</f>
        <v>40637.839999999997</v>
      </c>
      <c r="K3" s="14">
        <f>J3/4</f>
        <v>10159.459999999999</v>
      </c>
      <c r="L3" s="14">
        <f>K3/3</f>
        <v>3386.4866666666662</v>
      </c>
      <c r="M3" s="9">
        <v>16860</v>
      </c>
      <c r="N3" s="15">
        <f>J3-M3</f>
        <v>23777.839999999997</v>
      </c>
    </row>
    <row r="4" spans="1:14" x14ac:dyDescent="0.5">
      <c r="A4" s="35" t="s">
        <v>47</v>
      </c>
      <c r="B4" s="23">
        <v>2745</v>
      </c>
      <c r="C4" s="23">
        <v>2881</v>
      </c>
      <c r="D4" s="23">
        <v>4112</v>
      </c>
      <c r="E4" s="25">
        <f>AVERAGE(B4:D4)</f>
        <v>3246</v>
      </c>
      <c r="F4" s="23">
        <v>10895</v>
      </c>
      <c r="G4" s="23">
        <v>13514</v>
      </c>
      <c r="H4" s="23">
        <v>12966</v>
      </c>
      <c r="I4" s="25">
        <f>AVERAGE(F4:H4)</f>
        <v>12458.333333333334</v>
      </c>
      <c r="J4" s="36">
        <f>(18.5*I4)/100</f>
        <v>2304.791666666667</v>
      </c>
      <c r="K4" s="14">
        <f t="shared" ref="K4:K14" si="0">J4/4</f>
        <v>576.19791666666674</v>
      </c>
      <c r="L4" s="14">
        <f t="shared" ref="L4:L14" si="1">K4/3</f>
        <v>192.06597222222226</v>
      </c>
      <c r="M4" s="17">
        <v>1489</v>
      </c>
      <c r="N4" s="15">
        <f t="shared" ref="N4:N14" si="2">J4-M4</f>
        <v>815.79166666666697</v>
      </c>
    </row>
    <row r="5" spans="1:14" x14ac:dyDescent="0.5">
      <c r="A5" s="37" t="s">
        <v>48</v>
      </c>
      <c r="B5" s="23">
        <v>2368</v>
      </c>
      <c r="C5" s="23">
        <v>1877</v>
      </c>
      <c r="D5" s="23">
        <v>3439</v>
      </c>
      <c r="E5" s="25">
        <f t="shared" ref="E5:E14" si="3">AVERAGE(B5:D5)</f>
        <v>2561.3333333333335</v>
      </c>
      <c r="F5" s="23">
        <v>21410</v>
      </c>
      <c r="G5" s="23">
        <v>19852</v>
      </c>
      <c r="H5" s="23">
        <v>22001</v>
      </c>
      <c r="I5" s="25">
        <f t="shared" ref="I5:I14" si="4">AVERAGE(F5:H5)</f>
        <v>21087.666666666668</v>
      </c>
      <c r="J5" s="36">
        <f t="shared" ref="J5:J14" si="5">(18.5*I5)/100</f>
        <v>3901.2183333333337</v>
      </c>
      <c r="K5" s="14">
        <f t="shared" si="0"/>
        <v>975.30458333333343</v>
      </c>
      <c r="L5" s="14">
        <f t="shared" si="1"/>
        <v>325.10152777777779</v>
      </c>
      <c r="M5" s="17">
        <v>2437</v>
      </c>
      <c r="N5" s="15">
        <f t="shared" si="2"/>
        <v>1464.2183333333337</v>
      </c>
    </row>
    <row r="6" spans="1:14" x14ac:dyDescent="0.5">
      <c r="A6" s="35" t="s">
        <v>49</v>
      </c>
      <c r="B6" s="23">
        <v>2468</v>
      </c>
      <c r="C6" s="23">
        <v>2164</v>
      </c>
      <c r="D6" s="23">
        <v>2030</v>
      </c>
      <c r="E6" s="25">
        <f t="shared" si="3"/>
        <v>2220.6666666666665</v>
      </c>
      <c r="F6" s="23">
        <v>15389</v>
      </c>
      <c r="G6" s="23">
        <v>13460</v>
      </c>
      <c r="H6" s="23">
        <v>13521</v>
      </c>
      <c r="I6" s="25">
        <f t="shared" si="4"/>
        <v>14123.333333333334</v>
      </c>
      <c r="J6" s="36">
        <f t="shared" si="5"/>
        <v>2612.8166666666671</v>
      </c>
      <c r="K6" s="14">
        <f t="shared" si="0"/>
        <v>653.20416666666677</v>
      </c>
      <c r="L6" s="14">
        <f t="shared" si="1"/>
        <v>217.73472222222225</v>
      </c>
      <c r="M6" s="17">
        <v>1316</v>
      </c>
      <c r="N6" s="15">
        <f t="shared" si="2"/>
        <v>1296.8166666666671</v>
      </c>
    </row>
    <row r="7" spans="1:14" x14ac:dyDescent="0.5">
      <c r="A7" s="37" t="s">
        <v>50</v>
      </c>
      <c r="B7" s="23">
        <v>1352</v>
      </c>
      <c r="C7" s="22">
        <v>646</v>
      </c>
      <c r="D7" s="22">
        <v>504</v>
      </c>
      <c r="E7" s="25">
        <f t="shared" si="3"/>
        <v>834</v>
      </c>
      <c r="F7" s="23">
        <v>16791</v>
      </c>
      <c r="G7" s="23">
        <v>15326</v>
      </c>
      <c r="H7" s="23">
        <v>8590</v>
      </c>
      <c r="I7" s="25">
        <f t="shared" si="4"/>
        <v>13569</v>
      </c>
      <c r="J7" s="36">
        <f t="shared" si="5"/>
        <v>2510.2649999999999</v>
      </c>
      <c r="K7" s="14">
        <f t="shared" si="0"/>
        <v>627.56624999999997</v>
      </c>
      <c r="L7" s="14">
        <f t="shared" si="1"/>
        <v>209.18875</v>
      </c>
      <c r="M7" s="16">
        <v>397</v>
      </c>
      <c r="N7" s="15">
        <f t="shared" si="2"/>
        <v>2113.2649999999999</v>
      </c>
    </row>
    <row r="8" spans="1:14" x14ac:dyDescent="0.5">
      <c r="A8" s="35" t="s">
        <v>51</v>
      </c>
      <c r="B8" s="22">
        <v>691</v>
      </c>
      <c r="C8" s="22">
        <v>565</v>
      </c>
      <c r="D8" s="22">
        <v>470</v>
      </c>
      <c r="E8" s="25">
        <f t="shared" si="3"/>
        <v>575.33333333333337</v>
      </c>
      <c r="F8" s="23">
        <v>9333</v>
      </c>
      <c r="G8" s="23">
        <v>10140</v>
      </c>
      <c r="H8" s="23">
        <v>9344</v>
      </c>
      <c r="I8" s="25">
        <f t="shared" si="4"/>
        <v>9605.6666666666661</v>
      </c>
      <c r="J8" s="36">
        <f t="shared" si="5"/>
        <v>1777.0483333333332</v>
      </c>
      <c r="K8" s="14">
        <f t="shared" si="0"/>
        <v>444.26208333333329</v>
      </c>
      <c r="L8" s="14">
        <f t="shared" si="1"/>
        <v>148.08736111111111</v>
      </c>
      <c r="M8" s="16">
        <v>465</v>
      </c>
      <c r="N8" s="15">
        <f t="shared" si="2"/>
        <v>1312.0483333333332</v>
      </c>
    </row>
    <row r="9" spans="1:14" x14ac:dyDescent="0.5">
      <c r="A9" s="37" t="s">
        <v>52</v>
      </c>
      <c r="B9" s="23">
        <v>2630</v>
      </c>
      <c r="C9" s="23">
        <v>2354</v>
      </c>
      <c r="D9" s="23">
        <v>1105</v>
      </c>
      <c r="E9" s="25">
        <f t="shared" si="3"/>
        <v>2029.6666666666667</v>
      </c>
      <c r="F9" s="23">
        <v>15391</v>
      </c>
      <c r="G9" s="23">
        <v>15670</v>
      </c>
      <c r="H9" s="23">
        <v>14207</v>
      </c>
      <c r="I9" s="25">
        <f t="shared" si="4"/>
        <v>15089.333333333334</v>
      </c>
      <c r="J9" s="36">
        <f t="shared" si="5"/>
        <v>2791.5266666666666</v>
      </c>
      <c r="K9" s="14">
        <f t="shared" si="0"/>
        <v>697.88166666666666</v>
      </c>
      <c r="L9" s="14">
        <f t="shared" si="1"/>
        <v>232.62722222222223</v>
      </c>
      <c r="M9" s="16">
        <v>839</v>
      </c>
      <c r="N9" s="15">
        <f t="shared" si="2"/>
        <v>1952.5266666666666</v>
      </c>
    </row>
    <row r="10" spans="1:14" x14ac:dyDescent="0.5">
      <c r="A10" s="35" t="s">
        <v>53</v>
      </c>
      <c r="B10" s="22">
        <v>743</v>
      </c>
      <c r="C10" s="22">
        <v>760</v>
      </c>
      <c r="D10" s="22">
        <v>433</v>
      </c>
      <c r="E10" s="25">
        <f t="shared" si="3"/>
        <v>645.33333333333337</v>
      </c>
      <c r="F10" s="23">
        <v>9925</v>
      </c>
      <c r="G10" s="23">
        <v>8624</v>
      </c>
      <c r="H10" s="23">
        <v>8323</v>
      </c>
      <c r="I10" s="25">
        <f t="shared" si="4"/>
        <v>8957.3333333333339</v>
      </c>
      <c r="J10" s="36">
        <f t="shared" si="5"/>
        <v>1657.1066666666668</v>
      </c>
      <c r="K10" s="14">
        <f t="shared" si="0"/>
        <v>414.2766666666667</v>
      </c>
      <c r="L10" s="14">
        <f t="shared" si="1"/>
        <v>138.09222222222223</v>
      </c>
      <c r="M10" s="16">
        <v>309</v>
      </c>
      <c r="N10" s="15">
        <f t="shared" si="2"/>
        <v>1348.1066666666668</v>
      </c>
    </row>
    <row r="11" spans="1:14" x14ac:dyDescent="0.5">
      <c r="A11" s="37" t="s">
        <v>54</v>
      </c>
      <c r="B11" s="23">
        <v>1957</v>
      </c>
      <c r="C11" s="23">
        <v>1848</v>
      </c>
      <c r="D11" s="23">
        <v>1709</v>
      </c>
      <c r="E11" s="25">
        <f t="shared" si="3"/>
        <v>1838</v>
      </c>
      <c r="F11" s="23">
        <v>16120</v>
      </c>
      <c r="G11" s="23">
        <v>17047</v>
      </c>
      <c r="H11" s="23">
        <v>17181</v>
      </c>
      <c r="I11" s="25">
        <f t="shared" si="4"/>
        <v>16782.666666666668</v>
      </c>
      <c r="J11" s="36">
        <f t="shared" si="5"/>
        <v>3104.7933333333335</v>
      </c>
      <c r="K11" s="14">
        <f t="shared" si="0"/>
        <v>776.19833333333338</v>
      </c>
      <c r="L11" s="14">
        <f t="shared" si="1"/>
        <v>258.73277777777781</v>
      </c>
      <c r="M11" s="17">
        <v>1048</v>
      </c>
      <c r="N11" s="15">
        <f t="shared" si="2"/>
        <v>2056.7933333333335</v>
      </c>
    </row>
    <row r="12" spans="1:14" x14ac:dyDescent="0.5">
      <c r="A12" s="35" t="s">
        <v>55</v>
      </c>
      <c r="B12" s="23">
        <v>1868</v>
      </c>
      <c r="C12" s="23">
        <v>2054</v>
      </c>
      <c r="D12" s="22">
        <v>821</v>
      </c>
      <c r="E12" s="25">
        <f t="shared" si="3"/>
        <v>1581</v>
      </c>
      <c r="F12" s="23">
        <v>11894</v>
      </c>
      <c r="G12" s="23">
        <v>11076</v>
      </c>
      <c r="H12" s="23">
        <v>8552</v>
      </c>
      <c r="I12" s="25">
        <f t="shared" si="4"/>
        <v>10507.333333333334</v>
      </c>
      <c r="J12" s="36">
        <f t="shared" si="5"/>
        <v>1943.8566666666668</v>
      </c>
      <c r="K12" s="14">
        <f t="shared" si="0"/>
        <v>485.9641666666667</v>
      </c>
      <c r="L12" s="14">
        <f t="shared" si="1"/>
        <v>161.98805555555558</v>
      </c>
      <c r="M12" s="16">
        <v>542</v>
      </c>
      <c r="N12" s="15">
        <f t="shared" si="2"/>
        <v>1401.8566666666668</v>
      </c>
    </row>
    <row r="13" spans="1:14" x14ac:dyDescent="0.5">
      <c r="A13" s="37" t="s">
        <v>56</v>
      </c>
      <c r="B13" s="22">
        <v>900</v>
      </c>
      <c r="C13" s="23">
        <v>1379</v>
      </c>
      <c r="D13" s="23">
        <v>1168</v>
      </c>
      <c r="E13" s="25">
        <f t="shared" si="3"/>
        <v>1149</v>
      </c>
      <c r="F13" s="23">
        <v>10949</v>
      </c>
      <c r="G13" s="23">
        <v>13222</v>
      </c>
      <c r="H13" s="23">
        <v>12115</v>
      </c>
      <c r="I13" s="25">
        <f t="shared" si="4"/>
        <v>12095.333333333334</v>
      </c>
      <c r="J13" s="36">
        <f t="shared" si="5"/>
        <v>2237.6366666666668</v>
      </c>
      <c r="K13" s="14">
        <f t="shared" si="0"/>
        <v>559.40916666666669</v>
      </c>
      <c r="L13" s="14">
        <f t="shared" si="1"/>
        <v>186.46972222222223</v>
      </c>
      <c r="M13" s="17">
        <v>1021</v>
      </c>
      <c r="N13" s="15">
        <f t="shared" si="2"/>
        <v>1216.6366666666668</v>
      </c>
    </row>
    <row r="14" spans="1:14" x14ac:dyDescent="0.5">
      <c r="A14" s="35" t="s">
        <v>57</v>
      </c>
      <c r="B14" s="23">
        <v>9610</v>
      </c>
      <c r="C14" s="23">
        <v>11744</v>
      </c>
      <c r="D14" s="23">
        <v>11629</v>
      </c>
      <c r="E14" s="25">
        <f t="shared" si="3"/>
        <v>10994.333333333334</v>
      </c>
      <c r="F14" s="23">
        <v>82009</v>
      </c>
      <c r="G14" s="23">
        <v>83887</v>
      </c>
      <c r="H14" s="23">
        <v>90836</v>
      </c>
      <c r="I14" s="25">
        <f t="shared" si="4"/>
        <v>85577.333333333328</v>
      </c>
      <c r="J14" s="36">
        <f t="shared" si="5"/>
        <v>15831.806666666665</v>
      </c>
      <c r="K14" s="14">
        <f t="shared" si="0"/>
        <v>3957.9516666666664</v>
      </c>
      <c r="L14" s="14">
        <f t="shared" si="1"/>
        <v>1319.3172222222222</v>
      </c>
      <c r="M14" s="17">
        <v>6997</v>
      </c>
      <c r="N14" s="15">
        <f t="shared" si="2"/>
        <v>8834.8066666666655</v>
      </c>
    </row>
    <row r="15" spans="1:14" x14ac:dyDescent="0.5">
      <c r="K15" s="29"/>
      <c r="L15" s="29"/>
    </row>
    <row r="16" spans="1:14" x14ac:dyDescent="0.5">
      <c r="N16" s="29" t="s">
        <v>167</v>
      </c>
    </row>
    <row r="17" spans="14:14" x14ac:dyDescent="0.5">
      <c r="N17" s="29" t="s">
        <v>168</v>
      </c>
    </row>
    <row r="18" spans="14:14" x14ac:dyDescent="0.5">
      <c r="N18" s="29" t="s">
        <v>169</v>
      </c>
    </row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6"/>
  <sheetViews>
    <sheetView workbookViewId="0">
      <selection activeCell="A13" sqref="A13:XFD13"/>
    </sheetView>
  </sheetViews>
  <sheetFormatPr defaultRowHeight="29.25" customHeight="1" x14ac:dyDescent="0.5"/>
  <cols>
    <col min="1" max="1" width="26.625" style="20" customWidth="1"/>
    <col min="2" max="9" width="9" style="20"/>
    <col min="10" max="10" width="11" style="20" customWidth="1"/>
    <col min="11" max="11" width="16.75" style="20" customWidth="1"/>
    <col min="12" max="12" width="15.875" style="20" customWidth="1"/>
    <col min="13" max="13" width="14.5" style="20" customWidth="1"/>
    <col min="14" max="14" width="26.375" style="20" customWidth="1"/>
    <col min="15" max="16384" width="9" style="20"/>
  </cols>
  <sheetData>
    <row r="1" spans="1:14" ht="29.25" customHeight="1" x14ac:dyDescent="0.5">
      <c r="A1" s="96" t="s">
        <v>0</v>
      </c>
      <c r="B1" s="96" t="s">
        <v>1</v>
      </c>
      <c r="C1" s="96"/>
      <c r="D1" s="96"/>
      <c r="E1" s="97" t="s">
        <v>2</v>
      </c>
      <c r="F1" s="96" t="s">
        <v>3</v>
      </c>
      <c r="G1" s="96"/>
      <c r="H1" s="96"/>
      <c r="I1" s="96" t="s">
        <v>4</v>
      </c>
      <c r="J1" s="95" t="s">
        <v>5</v>
      </c>
      <c r="K1" s="9" t="s">
        <v>40</v>
      </c>
      <c r="L1" s="9" t="s">
        <v>42</v>
      </c>
      <c r="M1" s="27" t="s">
        <v>44</v>
      </c>
      <c r="N1" s="10" t="s">
        <v>46</v>
      </c>
    </row>
    <row r="2" spans="1:14" ht="74.25" customHeight="1" x14ac:dyDescent="0.5">
      <c r="A2" s="96"/>
      <c r="B2" s="11" t="s">
        <v>6</v>
      </c>
      <c r="C2" s="11" t="s">
        <v>7</v>
      </c>
      <c r="D2" s="11" t="s">
        <v>8</v>
      </c>
      <c r="E2" s="97"/>
      <c r="F2" s="11" t="s">
        <v>6</v>
      </c>
      <c r="G2" s="11" t="s">
        <v>7</v>
      </c>
      <c r="H2" s="11" t="s">
        <v>8</v>
      </c>
      <c r="I2" s="96"/>
      <c r="J2" s="95"/>
      <c r="K2" s="9" t="s">
        <v>41</v>
      </c>
      <c r="L2" s="9" t="s">
        <v>43</v>
      </c>
      <c r="M2" s="20" t="s">
        <v>45</v>
      </c>
      <c r="N2" s="10" t="s">
        <v>58</v>
      </c>
    </row>
    <row r="3" spans="1:14" ht="29.25" customHeight="1" x14ac:dyDescent="0.5">
      <c r="A3" s="11" t="s">
        <v>11</v>
      </c>
      <c r="B3" s="11">
        <v>12867</v>
      </c>
      <c r="C3" s="11">
        <v>19968</v>
      </c>
      <c r="D3" s="11">
        <v>24343</v>
      </c>
      <c r="E3" s="12">
        <v>22156</v>
      </c>
      <c r="F3" s="21">
        <v>182153</v>
      </c>
      <c r="G3" s="11">
        <v>249203</v>
      </c>
      <c r="H3" s="11">
        <v>265838</v>
      </c>
      <c r="I3" s="11">
        <v>257521</v>
      </c>
      <c r="J3" s="13">
        <f>(18.5*I3)/100</f>
        <v>47641.385000000002</v>
      </c>
      <c r="K3" s="14">
        <f>J3/4</f>
        <v>11910.346250000001</v>
      </c>
      <c r="L3" s="14">
        <f>K3/3</f>
        <v>3970.115416666667</v>
      </c>
      <c r="M3" s="9">
        <v>18903</v>
      </c>
      <c r="N3" s="15">
        <f>J3-M3</f>
        <v>28738.385000000002</v>
      </c>
    </row>
    <row r="4" spans="1:14" ht="29.25" customHeight="1" x14ac:dyDescent="0.5">
      <c r="A4" s="22" t="s">
        <v>59</v>
      </c>
      <c r="B4" s="16">
        <v>461</v>
      </c>
      <c r="C4" s="17">
        <v>1314</v>
      </c>
      <c r="D4" s="17">
        <v>1593</v>
      </c>
      <c r="E4" s="14">
        <f>AVERAGE(B4:D4)</f>
        <v>1122.6666666666667</v>
      </c>
      <c r="F4" s="17">
        <v>2864</v>
      </c>
      <c r="G4" s="17">
        <v>8980</v>
      </c>
      <c r="H4" s="17">
        <v>8687</v>
      </c>
      <c r="I4" s="18">
        <f>AVERAGE(F4:H4)</f>
        <v>6843.666666666667</v>
      </c>
      <c r="J4" s="13">
        <f t="shared" ref="J4:J17" si="0">(18.5*I4)/100</f>
        <v>1266.0783333333334</v>
      </c>
      <c r="K4" s="14">
        <f t="shared" ref="K4:K17" si="1">J4/4</f>
        <v>316.51958333333334</v>
      </c>
      <c r="L4" s="14">
        <f t="shared" ref="L4:L17" si="2">K4/3</f>
        <v>105.50652777777778</v>
      </c>
      <c r="M4" s="17">
        <v>1119</v>
      </c>
      <c r="N4" s="15">
        <f t="shared" ref="N4:N17" si="3">J4-M4</f>
        <v>147.07833333333338</v>
      </c>
    </row>
    <row r="5" spans="1:14" ht="29.25" customHeight="1" x14ac:dyDescent="0.5">
      <c r="A5" s="22" t="s">
        <v>60</v>
      </c>
      <c r="B5" s="16">
        <v>28</v>
      </c>
      <c r="C5" s="16">
        <v>104</v>
      </c>
      <c r="D5" s="16">
        <v>246</v>
      </c>
      <c r="E5" s="9">
        <f t="shared" ref="E5:E17" si="4">AVERAGE(B5:D5)</f>
        <v>126</v>
      </c>
      <c r="F5" s="17">
        <v>1180</v>
      </c>
      <c r="G5" s="17">
        <v>5113</v>
      </c>
      <c r="H5" s="17">
        <v>7575</v>
      </c>
      <c r="I5" s="18">
        <f t="shared" ref="I5:I17" si="5">AVERAGE(F5:H5)</f>
        <v>4622.666666666667</v>
      </c>
      <c r="J5" s="13">
        <f t="shared" si="0"/>
        <v>855.19333333333338</v>
      </c>
      <c r="K5" s="14">
        <f t="shared" si="1"/>
        <v>213.79833333333335</v>
      </c>
      <c r="L5" s="14">
        <f t="shared" si="2"/>
        <v>71.266111111111115</v>
      </c>
      <c r="M5" s="16">
        <v>131</v>
      </c>
      <c r="N5" s="15">
        <f t="shared" si="3"/>
        <v>724.19333333333338</v>
      </c>
    </row>
    <row r="6" spans="1:14" ht="29.25" customHeight="1" x14ac:dyDescent="0.5">
      <c r="A6" s="22" t="s">
        <v>61</v>
      </c>
      <c r="B6" s="16">
        <v>37</v>
      </c>
      <c r="C6" s="16">
        <v>178</v>
      </c>
      <c r="D6" s="16">
        <v>152</v>
      </c>
      <c r="E6" s="14">
        <f t="shared" si="4"/>
        <v>122.33333333333333</v>
      </c>
      <c r="F6" s="17">
        <v>1466</v>
      </c>
      <c r="G6" s="17">
        <v>3654</v>
      </c>
      <c r="H6" s="17">
        <v>3308</v>
      </c>
      <c r="I6" s="18">
        <f t="shared" si="5"/>
        <v>2809.3333333333335</v>
      </c>
      <c r="J6" s="13">
        <f t="shared" si="0"/>
        <v>519.72666666666669</v>
      </c>
      <c r="K6" s="14">
        <f t="shared" si="1"/>
        <v>129.93166666666667</v>
      </c>
      <c r="L6" s="14">
        <f t="shared" si="2"/>
        <v>43.31055555555556</v>
      </c>
      <c r="M6" s="16">
        <v>114</v>
      </c>
      <c r="N6" s="15">
        <f t="shared" si="3"/>
        <v>405.72666666666669</v>
      </c>
    </row>
    <row r="7" spans="1:14" ht="29.25" customHeight="1" x14ac:dyDescent="0.5">
      <c r="A7" s="22" t="s">
        <v>62</v>
      </c>
      <c r="B7" s="16">
        <v>300</v>
      </c>
      <c r="C7" s="17">
        <v>1122</v>
      </c>
      <c r="D7" s="17">
        <v>3316</v>
      </c>
      <c r="E7" s="14">
        <f t="shared" si="4"/>
        <v>1579.3333333333333</v>
      </c>
      <c r="F7" s="17">
        <v>3230</v>
      </c>
      <c r="G7" s="17">
        <v>11102</v>
      </c>
      <c r="H7" s="17">
        <v>12947</v>
      </c>
      <c r="I7" s="18">
        <f t="shared" si="5"/>
        <v>9093</v>
      </c>
      <c r="J7" s="13">
        <f t="shared" si="0"/>
        <v>1682.2049999999999</v>
      </c>
      <c r="K7" s="14">
        <f t="shared" si="1"/>
        <v>420.55124999999998</v>
      </c>
      <c r="L7" s="14">
        <f t="shared" si="2"/>
        <v>140.18375</v>
      </c>
      <c r="M7" s="17">
        <v>2464</v>
      </c>
      <c r="N7" s="15">
        <f t="shared" si="3"/>
        <v>-781.79500000000007</v>
      </c>
    </row>
    <row r="8" spans="1:14" ht="29.25" customHeight="1" x14ac:dyDescent="0.5">
      <c r="A8" s="22" t="s">
        <v>63</v>
      </c>
      <c r="B8" s="16">
        <v>75</v>
      </c>
      <c r="C8" s="16">
        <v>126</v>
      </c>
      <c r="D8" s="16">
        <v>196</v>
      </c>
      <c r="E8" s="14">
        <f t="shared" si="4"/>
        <v>132.33333333333334</v>
      </c>
      <c r="F8" s="17">
        <v>1341</v>
      </c>
      <c r="G8" s="17">
        <v>3366</v>
      </c>
      <c r="H8" s="17">
        <v>4422</v>
      </c>
      <c r="I8" s="18">
        <f t="shared" si="5"/>
        <v>3043</v>
      </c>
      <c r="J8" s="13">
        <f t="shared" si="0"/>
        <v>562.95500000000004</v>
      </c>
      <c r="K8" s="14">
        <f t="shared" si="1"/>
        <v>140.73875000000001</v>
      </c>
      <c r="L8" s="14">
        <f t="shared" si="2"/>
        <v>46.912916666666668</v>
      </c>
      <c r="M8" s="16">
        <v>220</v>
      </c>
      <c r="N8" s="15">
        <f t="shared" si="3"/>
        <v>342.95500000000004</v>
      </c>
    </row>
    <row r="9" spans="1:14" ht="29.25" customHeight="1" x14ac:dyDescent="0.5">
      <c r="A9" s="22" t="s">
        <v>64</v>
      </c>
      <c r="B9" s="16">
        <v>49</v>
      </c>
      <c r="C9" s="16">
        <v>541</v>
      </c>
      <c r="D9" s="16">
        <v>742</v>
      </c>
      <c r="E9" s="9">
        <f t="shared" si="4"/>
        <v>444</v>
      </c>
      <c r="F9" s="17">
        <v>2190</v>
      </c>
      <c r="G9" s="17">
        <v>5558</v>
      </c>
      <c r="H9" s="17">
        <v>7999</v>
      </c>
      <c r="I9" s="18">
        <f t="shared" si="5"/>
        <v>5249</v>
      </c>
      <c r="J9" s="13">
        <f t="shared" si="0"/>
        <v>971.06500000000005</v>
      </c>
      <c r="K9" s="14">
        <f t="shared" si="1"/>
        <v>242.76625000000001</v>
      </c>
      <c r="L9" s="14">
        <f t="shared" si="2"/>
        <v>80.922083333333333</v>
      </c>
      <c r="M9" s="16">
        <v>840</v>
      </c>
      <c r="N9" s="15">
        <f t="shared" si="3"/>
        <v>131.06500000000005</v>
      </c>
    </row>
    <row r="10" spans="1:14" ht="29.25" customHeight="1" x14ac:dyDescent="0.5">
      <c r="A10" s="22" t="s">
        <v>65</v>
      </c>
      <c r="B10" s="16">
        <v>202</v>
      </c>
      <c r="C10" s="16">
        <v>885</v>
      </c>
      <c r="D10" s="16">
        <v>314</v>
      </c>
      <c r="E10" s="9">
        <f t="shared" si="4"/>
        <v>467</v>
      </c>
      <c r="F10" s="17">
        <v>3140</v>
      </c>
      <c r="G10" s="17">
        <v>8944</v>
      </c>
      <c r="H10" s="17">
        <v>9178</v>
      </c>
      <c r="I10" s="18">
        <f t="shared" si="5"/>
        <v>7087.333333333333</v>
      </c>
      <c r="J10" s="13">
        <f t="shared" si="0"/>
        <v>1311.1566666666665</v>
      </c>
      <c r="K10" s="14">
        <f t="shared" si="1"/>
        <v>327.78916666666663</v>
      </c>
      <c r="L10" s="14">
        <f t="shared" si="2"/>
        <v>109.26305555555554</v>
      </c>
      <c r="M10" s="17">
        <v>1163</v>
      </c>
      <c r="N10" s="15">
        <f t="shared" si="3"/>
        <v>148.15666666666652</v>
      </c>
    </row>
    <row r="11" spans="1:14" ht="29.25" customHeight="1" x14ac:dyDescent="0.5">
      <c r="A11" s="22" t="s">
        <v>66</v>
      </c>
      <c r="B11" s="16">
        <v>20</v>
      </c>
      <c r="C11" s="17">
        <v>1694</v>
      </c>
      <c r="D11" s="17">
        <v>1917</v>
      </c>
      <c r="E11" s="14">
        <f t="shared" si="4"/>
        <v>1210.3333333333333</v>
      </c>
      <c r="F11" s="17">
        <v>2709</v>
      </c>
      <c r="G11" s="17">
        <v>9357</v>
      </c>
      <c r="H11" s="17">
        <v>10099</v>
      </c>
      <c r="I11" s="18">
        <f t="shared" si="5"/>
        <v>7388.333333333333</v>
      </c>
      <c r="J11" s="13">
        <f t="shared" si="0"/>
        <v>1366.8416666666665</v>
      </c>
      <c r="K11" s="14">
        <f t="shared" si="1"/>
        <v>341.71041666666662</v>
      </c>
      <c r="L11" s="14">
        <f t="shared" si="2"/>
        <v>113.90347222222221</v>
      </c>
      <c r="M11" s="17">
        <v>1554</v>
      </c>
      <c r="N11" s="15">
        <f t="shared" si="3"/>
        <v>-187.15833333333353</v>
      </c>
    </row>
    <row r="12" spans="1:14" ht="29.25" customHeight="1" x14ac:dyDescent="0.5">
      <c r="A12" s="22" t="s">
        <v>67</v>
      </c>
      <c r="B12" s="16">
        <v>563</v>
      </c>
      <c r="C12" s="17">
        <v>1013</v>
      </c>
      <c r="D12" s="17">
        <v>1070</v>
      </c>
      <c r="E12" s="9">
        <f t="shared" si="4"/>
        <v>882</v>
      </c>
      <c r="F12" s="17">
        <v>3500</v>
      </c>
      <c r="G12" s="17">
        <v>9147</v>
      </c>
      <c r="H12" s="17">
        <v>10641</v>
      </c>
      <c r="I12" s="18">
        <f t="shared" si="5"/>
        <v>7762.666666666667</v>
      </c>
      <c r="J12" s="13">
        <f t="shared" si="0"/>
        <v>1436.0933333333335</v>
      </c>
      <c r="K12" s="14">
        <f t="shared" si="1"/>
        <v>359.02333333333337</v>
      </c>
      <c r="L12" s="14">
        <f t="shared" si="2"/>
        <v>119.67444444444446</v>
      </c>
      <c r="M12" s="16">
        <v>900</v>
      </c>
      <c r="N12" s="15">
        <f t="shared" si="3"/>
        <v>536.09333333333348</v>
      </c>
    </row>
    <row r="13" spans="1:14" ht="23.25" customHeight="1" x14ac:dyDescent="0.5">
      <c r="A13" s="22" t="s">
        <v>68</v>
      </c>
      <c r="B13" s="16">
        <v>149</v>
      </c>
      <c r="C13" s="16">
        <v>275</v>
      </c>
      <c r="D13" s="16">
        <v>272</v>
      </c>
      <c r="E13" s="9">
        <f t="shared" si="4"/>
        <v>232</v>
      </c>
      <c r="F13" s="17">
        <v>7154</v>
      </c>
      <c r="G13" s="17">
        <v>18292</v>
      </c>
      <c r="H13" s="17">
        <v>10926</v>
      </c>
      <c r="I13" s="18">
        <f t="shared" si="5"/>
        <v>12124</v>
      </c>
      <c r="J13" s="13">
        <f t="shared" si="0"/>
        <v>2242.94</v>
      </c>
      <c r="K13" s="14">
        <f t="shared" si="1"/>
        <v>560.73500000000001</v>
      </c>
      <c r="L13" s="14">
        <f t="shared" si="2"/>
        <v>186.91166666666666</v>
      </c>
      <c r="M13" s="16">
        <v>127</v>
      </c>
      <c r="N13" s="15">
        <f t="shared" si="3"/>
        <v>2115.94</v>
      </c>
    </row>
    <row r="14" spans="1:14" ht="29.25" customHeight="1" x14ac:dyDescent="0.5">
      <c r="A14" s="22" t="s">
        <v>69</v>
      </c>
      <c r="B14" s="16">
        <v>145</v>
      </c>
      <c r="C14" s="16">
        <v>162</v>
      </c>
      <c r="D14" s="16">
        <v>292</v>
      </c>
      <c r="E14" s="14">
        <f t="shared" si="4"/>
        <v>199.66666666666666</v>
      </c>
      <c r="F14" s="17">
        <v>4110</v>
      </c>
      <c r="G14" s="17">
        <v>10154</v>
      </c>
      <c r="H14" s="17">
        <v>12107</v>
      </c>
      <c r="I14" s="18">
        <f t="shared" si="5"/>
        <v>8790.3333333333339</v>
      </c>
      <c r="J14" s="13">
        <f t="shared" si="0"/>
        <v>1626.2116666666668</v>
      </c>
      <c r="K14" s="14">
        <f t="shared" si="1"/>
        <v>406.5529166666667</v>
      </c>
      <c r="L14" s="14">
        <f t="shared" si="2"/>
        <v>135.51763888888891</v>
      </c>
      <c r="M14" s="16">
        <v>349</v>
      </c>
      <c r="N14" s="15">
        <f t="shared" si="3"/>
        <v>1277.2116666666668</v>
      </c>
    </row>
    <row r="15" spans="1:14" ht="30" customHeight="1" x14ac:dyDescent="0.5">
      <c r="A15" s="22" t="s">
        <v>70</v>
      </c>
      <c r="B15" s="16">
        <v>15</v>
      </c>
      <c r="C15" s="16">
        <v>56</v>
      </c>
      <c r="D15" s="16">
        <v>543</v>
      </c>
      <c r="E15" s="14">
        <f t="shared" si="4"/>
        <v>204.66666666666666</v>
      </c>
      <c r="F15" s="17">
        <v>1691</v>
      </c>
      <c r="G15" s="17">
        <v>3774</v>
      </c>
      <c r="H15" s="17">
        <v>5568</v>
      </c>
      <c r="I15" s="18">
        <f t="shared" si="5"/>
        <v>3677.6666666666665</v>
      </c>
      <c r="J15" s="13">
        <f t="shared" si="0"/>
        <v>680.36833333333334</v>
      </c>
      <c r="K15" s="14">
        <f t="shared" si="1"/>
        <v>170.09208333333333</v>
      </c>
      <c r="L15" s="14">
        <f t="shared" si="2"/>
        <v>56.697361111111114</v>
      </c>
      <c r="M15" s="16">
        <v>742</v>
      </c>
      <c r="N15" s="15">
        <f t="shared" si="3"/>
        <v>-61.631666666666661</v>
      </c>
    </row>
    <row r="16" spans="1:14" ht="42.75" customHeight="1" x14ac:dyDescent="0.5">
      <c r="A16" s="22" t="s">
        <v>71</v>
      </c>
      <c r="B16" s="17">
        <v>10490</v>
      </c>
      <c r="C16" s="17">
        <v>12321</v>
      </c>
      <c r="D16" s="17">
        <v>13191</v>
      </c>
      <c r="E16" s="14">
        <f t="shared" si="4"/>
        <v>12000.666666666666</v>
      </c>
      <c r="F16" s="17">
        <v>140108</v>
      </c>
      <c r="G16" s="17">
        <v>146529</v>
      </c>
      <c r="H16" s="17">
        <v>155129</v>
      </c>
      <c r="I16" s="18">
        <f t="shared" si="5"/>
        <v>147255.33333333334</v>
      </c>
      <c r="J16" s="13">
        <f t="shared" si="0"/>
        <v>27242.236666666671</v>
      </c>
      <c r="K16" s="14">
        <f t="shared" si="1"/>
        <v>6810.5591666666678</v>
      </c>
      <c r="L16" s="14">
        <f t="shared" si="2"/>
        <v>2270.1863888888893</v>
      </c>
      <c r="M16" s="17">
        <v>9075</v>
      </c>
      <c r="N16" s="15">
        <f t="shared" si="3"/>
        <v>18167.236666666671</v>
      </c>
    </row>
    <row r="17" spans="1:14" ht="24" customHeight="1" x14ac:dyDescent="0.5">
      <c r="A17" s="22" t="s">
        <v>72</v>
      </c>
      <c r="B17" s="16">
        <v>143</v>
      </c>
      <c r="C17" s="16">
        <v>149</v>
      </c>
      <c r="D17" s="16">
        <v>282</v>
      </c>
      <c r="E17" s="14">
        <f t="shared" si="4"/>
        <v>191.33333333333334</v>
      </c>
      <c r="F17" s="17">
        <v>7478</v>
      </c>
      <c r="G17" s="17">
        <v>5277</v>
      </c>
      <c r="H17" s="17">
        <v>7327</v>
      </c>
      <c r="I17" s="18">
        <f t="shared" si="5"/>
        <v>6694</v>
      </c>
      <c r="J17" s="13">
        <f t="shared" si="0"/>
        <v>1238.3900000000001</v>
      </c>
      <c r="K17" s="14">
        <f t="shared" si="1"/>
        <v>309.59750000000003</v>
      </c>
      <c r="L17" s="14">
        <f t="shared" si="2"/>
        <v>103.19916666666667</v>
      </c>
      <c r="M17" s="16">
        <v>105</v>
      </c>
      <c r="N17" s="15">
        <f t="shared" si="3"/>
        <v>1133.3900000000001</v>
      </c>
    </row>
    <row r="18" spans="1:14" s="26" customFormat="1" ht="18.75" customHeight="1" x14ac:dyDescent="0.5"/>
    <row r="19" spans="1:14" s="26" customFormat="1" ht="18" customHeight="1" x14ac:dyDescent="0.5">
      <c r="N19" s="29" t="s">
        <v>167</v>
      </c>
    </row>
    <row r="20" spans="1:14" s="26" customFormat="1" ht="20.25" customHeight="1" x14ac:dyDescent="0.5">
      <c r="N20" s="29" t="s">
        <v>168</v>
      </c>
    </row>
    <row r="21" spans="1:14" s="26" customFormat="1" ht="18" customHeight="1" x14ac:dyDescent="0.5">
      <c r="N21" s="29" t="s">
        <v>169</v>
      </c>
    </row>
    <row r="22" spans="1:14" s="26" customFormat="1" ht="29.25" customHeight="1" x14ac:dyDescent="0.5">
      <c r="N22" s="19"/>
    </row>
    <row r="23" spans="1:14" s="26" customFormat="1" ht="29.25" customHeight="1" x14ac:dyDescent="0.5"/>
    <row r="24" spans="1:14" s="26" customFormat="1" ht="29.25" customHeight="1" x14ac:dyDescent="0.5"/>
    <row r="25" spans="1:14" s="26" customFormat="1" ht="29.25" customHeight="1" x14ac:dyDescent="0.5"/>
    <row r="26" spans="1:14" s="26" customFormat="1" ht="29.25" customHeight="1" x14ac:dyDescent="0.5"/>
    <row r="27" spans="1:14" s="26" customFormat="1" ht="29.25" customHeight="1" x14ac:dyDescent="0.5"/>
    <row r="28" spans="1:14" s="26" customFormat="1" ht="29.25" customHeight="1" x14ac:dyDescent="0.5"/>
    <row r="29" spans="1:14" s="26" customFormat="1" ht="29.25" customHeight="1" x14ac:dyDescent="0.5"/>
    <row r="30" spans="1:14" s="26" customFormat="1" ht="29.25" customHeight="1" x14ac:dyDescent="0.5"/>
    <row r="31" spans="1:14" s="26" customFormat="1" ht="29.25" customHeight="1" x14ac:dyDescent="0.5"/>
    <row r="32" spans="1:14" s="26" customFormat="1" ht="29.25" customHeight="1" x14ac:dyDescent="0.5"/>
    <row r="33" s="26" customFormat="1" ht="29.25" customHeight="1" x14ac:dyDescent="0.5"/>
    <row r="34" s="26" customFormat="1" ht="29.25" customHeight="1" x14ac:dyDescent="0.5"/>
    <row r="35" s="26" customFormat="1" ht="29.25" customHeight="1" x14ac:dyDescent="0.5"/>
    <row r="36" s="26" customFormat="1" ht="29.25" customHeight="1" x14ac:dyDescent="0.5"/>
    <row r="37" s="26" customFormat="1" ht="29.25" customHeight="1" x14ac:dyDescent="0.5"/>
    <row r="38" s="26" customFormat="1" ht="29.25" customHeight="1" x14ac:dyDescent="0.5"/>
    <row r="39" s="26" customFormat="1" ht="29.25" customHeight="1" x14ac:dyDescent="0.5"/>
    <row r="40" s="26" customFormat="1" ht="29.25" customHeight="1" x14ac:dyDescent="0.5"/>
    <row r="41" s="26" customFormat="1" ht="29.25" customHeight="1" x14ac:dyDescent="0.5"/>
    <row r="42" s="26" customFormat="1" ht="29.25" customHeight="1" x14ac:dyDescent="0.5"/>
    <row r="43" s="26" customFormat="1" ht="29.25" customHeight="1" x14ac:dyDescent="0.5"/>
    <row r="44" s="26" customFormat="1" ht="29.25" customHeight="1" x14ac:dyDescent="0.5"/>
    <row r="45" s="26" customFormat="1" ht="29.25" customHeight="1" x14ac:dyDescent="0.5"/>
    <row r="46" s="26" customFormat="1" ht="29.25" customHeight="1" x14ac:dyDescent="0.5"/>
    <row r="47" s="26" customFormat="1" ht="29.25" customHeight="1" x14ac:dyDescent="0.5"/>
    <row r="48" s="26" customFormat="1" ht="29.25" customHeight="1" x14ac:dyDescent="0.5"/>
    <row r="49" s="26" customFormat="1" ht="29.25" customHeight="1" x14ac:dyDescent="0.5"/>
    <row r="50" s="26" customFormat="1" ht="29.25" customHeight="1" x14ac:dyDescent="0.5"/>
    <row r="51" s="26" customFormat="1" ht="29.25" customHeight="1" x14ac:dyDescent="0.5"/>
    <row r="52" s="26" customFormat="1" ht="29.25" customHeight="1" x14ac:dyDescent="0.5"/>
    <row r="53" s="26" customFormat="1" ht="29.25" customHeight="1" x14ac:dyDescent="0.5"/>
    <row r="54" s="26" customFormat="1" ht="29.25" customHeight="1" x14ac:dyDescent="0.5"/>
    <row r="55" s="26" customFormat="1" ht="29.25" customHeight="1" x14ac:dyDescent="0.5"/>
    <row r="56" s="26" customFormat="1" ht="29.25" customHeight="1" x14ac:dyDescent="0.5"/>
    <row r="57" s="26" customFormat="1" ht="29.25" customHeight="1" x14ac:dyDescent="0.5"/>
    <row r="58" s="26" customFormat="1" ht="29.25" customHeight="1" x14ac:dyDescent="0.5"/>
    <row r="59" s="26" customFormat="1" ht="29.25" customHeight="1" x14ac:dyDescent="0.5"/>
    <row r="60" s="26" customFormat="1" ht="29.25" customHeight="1" x14ac:dyDescent="0.5"/>
    <row r="61" s="26" customFormat="1" ht="29.25" customHeight="1" x14ac:dyDescent="0.5"/>
    <row r="62" s="26" customFormat="1" ht="29.25" customHeight="1" x14ac:dyDescent="0.5"/>
    <row r="63" s="26" customFormat="1" ht="29.25" customHeight="1" x14ac:dyDescent="0.5"/>
    <row r="64" s="26" customFormat="1" ht="29.25" customHeight="1" x14ac:dyDescent="0.5"/>
    <row r="65" s="26" customFormat="1" ht="29.25" customHeight="1" x14ac:dyDescent="0.5"/>
    <row r="66" s="26" customFormat="1" ht="29.25" customHeight="1" x14ac:dyDescent="0.5"/>
    <row r="67" s="26" customFormat="1" ht="29.25" customHeight="1" x14ac:dyDescent="0.5"/>
    <row r="68" s="26" customFormat="1" ht="29.25" customHeight="1" x14ac:dyDescent="0.5"/>
    <row r="69" s="26" customFormat="1" ht="29.25" customHeight="1" x14ac:dyDescent="0.5"/>
    <row r="70" s="26" customFormat="1" ht="29.25" customHeight="1" x14ac:dyDescent="0.5"/>
    <row r="71" s="26" customFormat="1" ht="29.25" customHeight="1" x14ac:dyDescent="0.5"/>
    <row r="72" s="26" customFormat="1" ht="29.25" customHeight="1" x14ac:dyDescent="0.5"/>
    <row r="73" s="26" customFormat="1" ht="29.25" customHeight="1" x14ac:dyDescent="0.5"/>
    <row r="74" s="26" customFormat="1" ht="29.25" customHeight="1" x14ac:dyDescent="0.5"/>
    <row r="75" s="26" customFormat="1" ht="29.25" customHeight="1" x14ac:dyDescent="0.5"/>
    <row r="76" s="26" customFormat="1" ht="29.25" customHeight="1" x14ac:dyDescent="0.5"/>
    <row r="77" s="26" customFormat="1" ht="29.25" customHeight="1" x14ac:dyDescent="0.5"/>
    <row r="78" s="26" customFormat="1" ht="29.25" customHeight="1" x14ac:dyDescent="0.5"/>
    <row r="79" s="26" customFormat="1" ht="29.25" customHeight="1" x14ac:dyDescent="0.5"/>
    <row r="80" s="26" customFormat="1" ht="29.25" customHeight="1" x14ac:dyDescent="0.5"/>
    <row r="81" s="26" customFormat="1" ht="29.25" customHeight="1" x14ac:dyDescent="0.5"/>
    <row r="82" s="26" customFormat="1" ht="29.25" customHeight="1" x14ac:dyDescent="0.5"/>
    <row r="83" s="26" customFormat="1" ht="29.25" customHeight="1" x14ac:dyDescent="0.5"/>
    <row r="84" s="26" customFormat="1" ht="29.25" customHeight="1" x14ac:dyDescent="0.5"/>
    <row r="85" s="26" customFormat="1" ht="29.25" customHeight="1" x14ac:dyDescent="0.5"/>
    <row r="86" s="26" customFormat="1" ht="29.25" customHeight="1" x14ac:dyDescent="0.5"/>
    <row r="87" s="26" customFormat="1" ht="29.25" customHeight="1" x14ac:dyDescent="0.5"/>
    <row r="88" s="26" customFormat="1" ht="29.25" customHeight="1" x14ac:dyDescent="0.5"/>
    <row r="89" s="26" customFormat="1" ht="29.25" customHeight="1" x14ac:dyDescent="0.5"/>
    <row r="90" s="26" customFormat="1" ht="29.25" customHeight="1" x14ac:dyDescent="0.5"/>
    <row r="91" s="26" customFormat="1" ht="29.25" customHeight="1" x14ac:dyDescent="0.5"/>
    <row r="92" s="26" customFormat="1" ht="29.25" customHeight="1" x14ac:dyDescent="0.5"/>
    <row r="93" s="26" customFormat="1" ht="29.25" customHeight="1" x14ac:dyDescent="0.5"/>
    <row r="94" s="26" customFormat="1" ht="29.25" customHeight="1" x14ac:dyDescent="0.5"/>
    <row r="95" s="26" customFormat="1" ht="29.25" customHeight="1" x14ac:dyDescent="0.5"/>
    <row r="96" s="26" customFormat="1" ht="29.25" customHeight="1" x14ac:dyDescent="0.5"/>
    <row r="97" s="26" customFormat="1" ht="29.25" customHeight="1" x14ac:dyDescent="0.5"/>
    <row r="98" s="26" customFormat="1" ht="29.25" customHeight="1" x14ac:dyDescent="0.5"/>
    <row r="99" s="26" customFormat="1" ht="29.25" customHeight="1" x14ac:dyDescent="0.5"/>
    <row r="100" s="26" customFormat="1" ht="29.25" customHeight="1" x14ac:dyDescent="0.5"/>
    <row r="101" s="26" customFormat="1" ht="29.25" customHeight="1" x14ac:dyDescent="0.5"/>
    <row r="102" s="26" customFormat="1" ht="29.25" customHeight="1" x14ac:dyDescent="0.5"/>
    <row r="103" s="26" customFormat="1" ht="29.25" customHeight="1" x14ac:dyDescent="0.5"/>
    <row r="104" s="26" customFormat="1" ht="29.25" customHeight="1" x14ac:dyDescent="0.5"/>
    <row r="105" s="26" customFormat="1" ht="29.25" customHeight="1" x14ac:dyDescent="0.5"/>
    <row r="106" s="26" customFormat="1" ht="29.25" customHeight="1" x14ac:dyDescent="0.5"/>
    <row r="107" s="26" customFormat="1" ht="29.25" customHeight="1" x14ac:dyDescent="0.5"/>
    <row r="108" s="26" customFormat="1" ht="29.25" customHeight="1" x14ac:dyDescent="0.5"/>
    <row r="109" s="26" customFormat="1" ht="29.25" customHeight="1" x14ac:dyDescent="0.5"/>
    <row r="110" s="26" customFormat="1" ht="29.25" customHeight="1" x14ac:dyDescent="0.5"/>
    <row r="111" s="26" customFormat="1" ht="29.25" customHeight="1" x14ac:dyDescent="0.5"/>
    <row r="112" s="26" customFormat="1" ht="29.25" customHeight="1" x14ac:dyDescent="0.5"/>
    <row r="113" s="26" customFormat="1" ht="29.25" customHeight="1" x14ac:dyDescent="0.5"/>
    <row r="114" s="26" customFormat="1" ht="29.25" customHeight="1" x14ac:dyDescent="0.5"/>
    <row r="115" s="26" customFormat="1" ht="29.25" customHeight="1" x14ac:dyDescent="0.5"/>
    <row r="116" s="26" customFormat="1" ht="29.25" customHeight="1" x14ac:dyDescent="0.5"/>
    <row r="117" s="26" customFormat="1" ht="29.25" customHeight="1" x14ac:dyDescent="0.5"/>
    <row r="118" s="26" customFormat="1" ht="29.25" customHeight="1" x14ac:dyDescent="0.5"/>
    <row r="119" s="26" customFormat="1" ht="29.25" customHeight="1" x14ac:dyDescent="0.5"/>
    <row r="120" s="26" customFormat="1" ht="29.25" customHeight="1" x14ac:dyDescent="0.5"/>
    <row r="121" s="26" customFormat="1" ht="29.25" customHeight="1" x14ac:dyDescent="0.5"/>
    <row r="122" s="26" customFormat="1" ht="29.25" customHeight="1" x14ac:dyDescent="0.5"/>
    <row r="123" s="26" customFormat="1" ht="29.25" customHeight="1" x14ac:dyDescent="0.5"/>
    <row r="124" s="26" customFormat="1" ht="29.25" customHeight="1" x14ac:dyDescent="0.5"/>
    <row r="125" s="26" customFormat="1" ht="29.25" customHeight="1" x14ac:dyDescent="0.5"/>
    <row r="126" s="26" customFormat="1" ht="29.25" customHeight="1" x14ac:dyDescent="0.5"/>
    <row r="127" s="26" customFormat="1" ht="29.25" customHeight="1" x14ac:dyDescent="0.5"/>
    <row r="128" s="26" customFormat="1" ht="29.25" customHeight="1" x14ac:dyDescent="0.5"/>
    <row r="129" s="26" customFormat="1" ht="29.25" customHeight="1" x14ac:dyDescent="0.5"/>
    <row r="130" s="26" customFormat="1" ht="29.25" customHeight="1" x14ac:dyDescent="0.5"/>
    <row r="131" s="26" customFormat="1" ht="29.25" customHeight="1" x14ac:dyDescent="0.5"/>
    <row r="132" s="26" customFormat="1" ht="29.25" customHeight="1" x14ac:dyDescent="0.5"/>
    <row r="133" s="26" customFormat="1" ht="29.25" customHeight="1" x14ac:dyDescent="0.5"/>
    <row r="134" s="26" customFormat="1" ht="29.25" customHeight="1" x14ac:dyDescent="0.5"/>
    <row r="135" s="26" customFormat="1" ht="29.25" customHeight="1" x14ac:dyDescent="0.5"/>
    <row r="136" s="26" customFormat="1" ht="29.25" customHeight="1" x14ac:dyDescent="0.5"/>
    <row r="137" s="26" customFormat="1" ht="29.25" customHeight="1" x14ac:dyDescent="0.5"/>
    <row r="138" s="26" customFormat="1" ht="29.25" customHeight="1" x14ac:dyDescent="0.5"/>
    <row r="139" s="26" customFormat="1" ht="29.25" customHeight="1" x14ac:dyDescent="0.5"/>
    <row r="140" s="26" customFormat="1" ht="29.25" customHeight="1" x14ac:dyDescent="0.5"/>
    <row r="141" s="26" customFormat="1" ht="29.25" customHeight="1" x14ac:dyDescent="0.5"/>
    <row r="142" s="26" customFormat="1" ht="29.25" customHeight="1" x14ac:dyDescent="0.5"/>
    <row r="143" s="26" customFormat="1" ht="29.25" customHeight="1" x14ac:dyDescent="0.5"/>
    <row r="144" s="26" customFormat="1" ht="29.25" customHeight="1" x14ac:dyDescent="0.5"/>
    <row r="145" s="26" customFormat="1" ht="29.25" customHeight="1" x14ac:dyDescent="0.5"/>
    <row r="146" s="26" customFormat="1" ht="29.25" customHeight="1" x14ac:dyDescent="0.5"/>
    <row r="147" s="26" customFormat="1" ht="29.25" customHeight="1" x14ac:dyDescent="0.5"/>
    <row r="148" s="26" customFormat="1" ht="29.25" customHeight="1" x14ac:dyDescent="0.5"/>
    <row r="149" s="26" customFormat="1" ht="29.25" customHeight="1" x14ac:dyDescent="0.5"/>
    <row r="150" s="26" customFormat="1" ht="29.25" customHeight="1" x14ac:dyDescent="0.5"/>
    <row r="151" s="26" customFormat="1" ht="29.25" customHeight="1" x14ac:dyDescent="0.5"/>
    <row r="152" s="26" customFormat="1" ht="29.25" customHeight="1" x14ac:dyDescent="0.5"/>
    <row r="153" s="26" customFormat="1" ht="29.25" customHeight="1" x14ac:dyDescent="0.5"/>
    <row r="154" s="26" customFormat="1" ht="29.25" customHeight="1" x14ac:dyDescent="0.5"/>
    <row r="155" s="26" customFormat="1" ht="29.25" customHeight="1" x14ac:dyDescent="0.5"/>
    <row r="156" s="26" customFormat="1" ht="29.25" customHeight="1" x14ac:dyDescent="0.5"/>
    <row r="157" s="26" customFormat="1" ht="29.25" customHeight="1" x14ac:dyDescent="0.5"/>
    <row r="158" s="26" customFormat="1" ht="29.25" customHeight="1" x14ac:dyDescent="0.5"/>
    <row r="159" s="26" customFormat="1" ht="29.25" customHeight="1" x14ac:dyDescent="0.5"/>
    <row r="160" s="26" customFormat="1" ht="29.25" customHeight="1" x14ac:dyDescent="0.5"/>
    <row r="161" s="26" customFormat="1" ht="29.25" customHeight="1" x14ac:dyDescent="0.5"/>
    <row r="162" s="26" customFormat="1" ht="29.25" customHeight="1" x14ac:dyDescent="0.5"/>
    <row r="163" s="26" customFormat="1" ht="29.25" customHeight="1" x14ac:dyDescent="0.5"/>
    <row r="164" s="26" customFormat="1" ht="29.25" customHeight="1" x14ac:dyDescent="0.5"/>
    <row r="165" s="26" customFormat="1" ht="29.25" customHeight="1" x14ac:dyDescent="0.5"/>
    <row r="166" s="26" customFormat="1" ht="29.25" customHeight="1" x14ac:dyDescent="0.5"/>
    <row r="167" s="26" customFormat="1" ht="29.25" customHeight="1" x14ac:dyDescent="0.5"/>
    <row r="168" s="26" customFormat="1" ht="29.25" customHeight="1" x14ac:dyDescent="0.5"/>
    <row r="169" s="26" customFormat="1" ht="29.25" customHeight="1" x14ac:dyDescent="0.5"/>
    <row r="170" s="26" customFormat="1" ht="29.25" customHeight="1" x14ac:dyDescent="0.5"/>
    <row r="171" s="26" customFormat="1" ht="29.25" customHeight="1" x14ac:dyDescent="0.5"/>
    <row r="172" s="26" customFormat="1" ht="29.25" customHeight="1" x14ac:dyDescent="0.5"/>
    <row r="173" s="26" customFormat="1" ht="29.25" customHeight="1" x14ac:dyDescent="0.5"/>
    <row r="174" s="26" customFormat="1" ht="29.25" customHeight="1" x14ac:dyDescent="0.5"/>
    <row r="175" s="26" customFormat="1" ht="29.25" customHeight="1" x14ac:dyDescent="0.5"/>
    <row r="176" s="26" customFormat="1" ht="29.25" customHeight="1" x14ac:dyDescent="0.5"/>
    <row r="177" s="26" customFormat="1" ht="29.25" customHeight="1" x14ac:dyDescent="0.5"/>
    <row r="178" s="26" customFormat="1" ht="29.25" customHeight="1" x14ac:dyDescent="0.5"/>
    <row r="179" s="26" customFormat="1" ht="29.25" customHeight="1" x14ac:dyDescent="0.5"/>
    <row r="180" s="26" customFormat="1" ht="29.25" customHeight="1" x14ac:dyDescent="0.5"/>
    <row r="181" s="26" customFormat="1" ht="29.25" customHeight="1" x14ac:dyDescent="0.5"/>
    <row r="182" s="26" customFormat="1" ht="29.25" customHeight="1" x14ac:dyDescent="0.5"/>
    <row r="183" s="26" customFormat="1" ht="29.25" customHeight="1" x14ac:dyDescent="0.5"/>
    <row r="184" s="26" customFormat="1" ht="29.25" customHeight="1" x14ac:dyDescent="0.5"/>
    <row r="185" s="26" customFormat="1" ht="29.25" customHeight="1" x14ac:dyDescent="0.5"/>
    <row r="186" s="26" customFormat="1" ht="29.25" customHeight="1" x14ac:dyDescent="0.5"/>
    <row r="187" s="26" customFormat="1" ht="29.25" customHeight="1" x14ac:dyDescent="0.5"/>
    <row r="188" s="26" customFormat="1" ht="29.25" customHeight="1" x14ac:dyDescent="0.5"/>
    <row r="189" s="26" customFormat="1" ht="29.25" customHeight="1" x14ac:dyDescent="0.5"/>
    <row r="190" s="26" customFormat="1" ht="29.25" customHeight="1" x14ac:dyDescent="0.5"/>
    <row r="191" s="26" customFormat="1" ht="29.25" customHeight="1" x14ac:dyDescent="0.5"/>
    <row r="192" s="26" customFormat="1" ht="29.25" customHeight="1" x14ac:dyDescent="0.5"/>
    <row r="193" s="26" customFormat="1" ht="29.25" customHeight="1" x14ac:dyDescent="0.5"/>
    <row r="194" s="26" customFormat="1" ht="29.25" customHeight="1" x14ac:dyDescent="0.5"/>
    <row r="195" s="26" customFormat="1" ht="29.25" customHeight="1" x14ac:dyDescent="0.5"/>
    <row r="196" s="26" customFormat="1" ht="29.25" customHeight="1" x14ac:dyDescent="0.5"/>
    <row r="197" s="26" customFormat="1" ht="29.25" customHeight="1" x14ac:dyDescent="0.5"/>
    <row r="198" s="26" customFormat="1" ht="29.25" customHeight="1" x14ac:dyDescent="0.5"/>
    <row r="199" s="26" customFormat="1" ht="29.25" customHeight="1" x14ac:dyDescent="0.5"/>
    <row r="200" s="26" customFormat="1" ht="29.25" customHeight="1" x14ac:dyDescent="0.5"/>
    <row r="201" s="26" customFormat="1" ht="29.25" customHeight="1" x14ac:dyDescent="0.5"/>
    <row r="202" s="26" customFormat="1" ht="29.25" customHeight="1" x14ac:dyDescent="0.5"/>
    <row r="203" s="26" customFormat="1" ht="29.25" customHeight="1" x14ac:dyDescent="0.5"/>
    <row r="204" s="26" customFormat="1" ht="29.25" customHeight="1" x14ac:dyDescent="0.5"/>
    <row r="205" s="26" customFormat="1" ht="29.25" customHeight="1" x14ac:dyDescent="0.5"/>
    <row r="206" s="26" customFormat="1" ht="29.25" customHeight="1" x14ac:dyDescent="0.5"/>
    <row r="207" s="26" customFormat="1" ht="29.25" customHeight="1" x14ac:dyDescent="0.5"/>
    <row r="208" s="26" customFormat="1" ht="29.25" customHeight="1" x14ac:dyDescent="0.5"/>
    <row r="209" s="26" customFormat="1" ht="29.25" customHeight="1" x14ac:dyDescent="0.5"/>
    <row r="210" s="26" customFormat="1" ht="29.25" customHeight="1" x14ac:dyDescent="0.5"/>
    <row r="211" s="26" customFormat="1" ht="29.25" customHeight="1" x14ac:dyDescent="0.5"/>
    <row r="212" s="26" customFormat="1" ht="29.25" customHeight="1" x14ac:dyDescent="0.5"/>
    <row r="213" s="26" customFormat="1" ht="29.25" customHeight="1" x14ac:dyDescent="0.5"/>
    <row r="214" s="26" customFormat="1" ht="29.25" customHeight="1" x14ac:dyDescent="0.5"/>
    <row r="215" s="26" customFormat="1" ht="29.25" customHeight="1" x14ac:dyDescent="0.5"/>
    <row r="216" s="26" customFormat="1" ht="29.25" customHeight="1" x14ac:dyDescent="0.5"/>
    <row r="217" s="26" customFormat="1" ht="29.25" customHeight="1" x14ac:dyDescent="0.5"/>
    <row r="218" s="26" customFormat="1" ht="29.25" customHeight="1" x14ac:dyDescent="0.5"/>
    <row r="219" s="26" customFormat="1" ht="29.25" customHeight="1" x14ac:dyDescent="0.5"/>
    <row r="220" s="26" customFormat="1" ht="29.25" customHeight="1" x14ac:dyDescent="0.5"/>
    <row r="221" s="26" customFormat="1" ht="29.25" customHeight="1" x14ac:dyDescent="0.5"/>
    <row r="222" s="26" customFormat="1" ht="29.25" customHeight="1" x14ac:dyDescent="0.5"/>
    <row r="223" s="26" customFormat="1" ht="29.25" customHeight="1" x14ac:dyDescent="0.5"/>
    <row r="224" s="26" customFormat="1" ht="29.25" customHeight="1" x14ac:dyDescent="0.5"/>
    <row r="225" s="26" customFormat="1" ht="29.25" customHeight="1" x14ac:dyDescent="0.5"/>
    <row r="226" s="26" customFormat="1" ht="29.25" customHeight="1" x14ac:dyDescent="0.5"/>
    <row r="227" s="26" customFormat="1" ht="29.25" customHeight="1" x14ac:dyDescent="0.5"/>
    <row r="228" s="26" customFormat="1" ht="29.25" customHeight="1" x14ac:dyDescent="0.5"/>
    <row r="229" s="26" customFormat="1" ht="29.25" customHeight="1" x14ac:dyDescent="0.5"/>
    <row r="230" s="26" customFormat="1" ht="29.25" customHeight="1" x14ac:dyDescent="0.5"/>
    <row r="231" s="26" customFormat="1" ht="29.25" customHeight="1" x14ac:dyDescent="0.5"/>
    <row r="232" s="26" customFormat="1" ht="29.25" customHeight="1" x14ac:dyDescent="0.5"/>
    <row r="233" s="26" customFormat="1" ht="29.25" customHeight="1" x14ac:dyDescent="0.5"/>
    <row r="234" s="26" customFormat="1" ht="29.25" customHeight="1" x14ac:dyDescent="0.5"/>
    <row r="235" s="26" customFormat="1" ht="29.25" customHeight="1" x14ac:dyDescent="0.5"/>
    <row r="236" s="26" customFormat="1" ht="29.25" customHeight="1" x14ac:dyDescent="0.5"/>
    <row r="237" s="26" customFormat="1" ht="29.25" customHeight="1" x14ac:dyDescent="0.5"/>
    <row r="238" s="26" customFormat="1" ht="29.25" customHeight="1" x14ac:dyDescent="0.5"/>
    <row r="239" s="26" customFormat="1" ht="29.25" customHeight="1" x14ac:dyDescent="0.5"/>
    <row r="240" s="26" customFormat="1" ht="29.25" customHeight="1" x14ac:dyDescent="0.5"/>
    <row r="241" s="26" customFormat="1" ht="29.25" customHeight="1" x14ac:dyDescent="0.5"/>
    <row r="242" s="26" customFormat="1" ht="29.25" customHeight="1" x14ac:dyDescent="0.5"/>
    <row r="243" s="26" customFormat="1" ht="29.25" customHeight="1" x14ac:dyDescent="0.5"/>
    <row r="244" s="26" customFormat="1" ht="29.25" customHeight="1" x14ac:dyDescent="0.5"/>
    <row r="245" s="26" customFormat="1" ht="29.25" customHeight="1" x14ac:dyDescent="0.5"/>
    <row r="246" s="26" customFormat="1" ht="29.25" customHeight="1" x14ac:dyDescent="0.5"/>
    <row r="247" s="26" customFormat="1" ht="29.25" customHeight="1" x14ac:dyDescent="0.5"/>
    <row r="248" s="26" customFormat="1" ht="29.25" customHeight="1" x14ac:dyDescent="0.5"/>
    <row r="249" s="26" customFormat="1" ht="29.25" customHeight="1" x14ac:dyDescent="0.5"/>
    <row r="250" s="26" customFormat="1" ht="29.25" customHeight="1" x14ac:dyDescent="0.5"/>
    <row r="251" s="26" customFormat="1" ht="29.25" customHeight="1" x14ac:dyDescent="0.5"/>
    <row r="252" s="26" customFormat="1" ht="29.25" customHeight="1" x14ac:dyDescent="0.5"/>
    <row r="253" s="26" customFormat="1" ht="29.25" customHeight="1" x14ac:dyDescent="0.5"/>
    <row r="254" s="26" customFormat="1" ht="29.25" customHeight="1" x14ac:dyDescent="0.5"/>
    <row r="255" s="26" customFormat="1" ht="29.25" customHeight="1" x14ac:dyDescent="0.5"/>
    <row r="256" s="26" customFormat="1" ht="29.25" customHeight="1" x14ac:dyDescent="0.5"/>
    <row r="257" s="26" customFormat="1" ht="29.25" customHeight="1" x14ac:dyDescent="0.5"/>
    <row r="258" s="26" customFormat="1" ht="29.25" customHeight="1" x14ac:dyDescent="0.5"/>
    <row r="259" s="26" customFormat="1" ht="29.25" customHeight="1" x14ac:dyDescent="0.5"/>
    <row r="260" s="26" customFormat="1" ht="29.25" customHeight="1" x14ac:dyDescent="0.5"/>
    <row r="261" s="26" customFormat="1" ht="29.25" customHeight="1" x14ac:dyDescent="0.5"/>
    <row r="262" s="26" customFormat="1" ht="29.25" customHeight="1" x14ac:dyDescent="0.5"/>
    <row r="263" s="26" customFormat="1" ht="29.25" customHeight="1" x14ac:dyDescent="0.5"/>
    <row r="264" s="26" customFormat="1" ht="29.25" customHeight="1" x14ac:dyDescent="0.5"/>
    <row r="265" s="26" customFormat="1" ht="29.25" customHeight="1" x14ac:dyDescent="0.5"/>
    <row r="266" s="26" customFormat="1" ht="29.25" customHeight="1" x14ac:dyDescent="0.5"/>
    <row r="267" s="26" customFormat="1" ht="29.25" customHeight="1" x14ac:dyDescent="0.5"/>
    <row r="268" s="26" customFormat="1" ht="29.25" customHeight="1" x14ac:dyDescent="0.5"/>
    <row r="269" s="26" customFormat="1" ht="29.25" customHeight="1" x14ac:dyDescent="0.5"/>
    <row r="270" s="26" customFormat="1" ht="29.25" customHeight="1" x14ac:dyDescent="0.5"/>
    <row r="271" s="26" customFormat="1" ht="29.25" customHeight="1" x14ac:dyDescent="0.5"/>
    <row r="272" s="26" customFormat="1" ht="29.25" customHeight="1" x14ac:dyDescent="0.5"/>
    <row r="273" s="26" customFormat="1" ht="29.25" customHeight="1" x14ac:dyDescent="0.5"/>
    <row r="274" s="26" customFormat="1" ht="29.25" customHeight="1" x14ac:dyDescent="0.5"/>
    <row r="275" s="26" customFormat="1" ht="29.25" customHeight="1" x14ac:dyDescent="0.5"/>
    <row r="276" s="26" customFormat="1" ht="29.25" customHeight="1" x14ac:dyDescent="0.5"/>
    <row r="277" s="26" customFormat="1" ht="29.25" customHeight="1" x14ac:dyDescent="0.5"/>
    <row r="278" s="26" customFormat="1" ht="29.25" customHeight="1" x14ac:dyDescent="0.5"/>
    <row r="279" s="26" customFormat="1" ht="29.25" customHeight="1" x14ac:dyDescent="0.5"/>
    <row r="280" s="26" customFormat="1" ht="29.25" customHeight="1" x14ac:dyDescent="0.5"/>
    <row r="281" s="26" customFormat="1" ht="29.25" customHeight="1" x14ac:dyDescent="0.5"/>
    <row r="282" s="26" customFormat="1" ht="29.25" customHeight="1" x14ac:dyDescent="0.5"/>
    <row r="283" s="26" customFormat="1" ht="29.25" customHeight="1" x14ac:dyDescent="0.5"/>
    <row r="284" s="26" customFormat="1" ht="29.25" customHeight="1" x14ac:dyDescent="0.5"/>
    <row r="285" s="26" customFormat="1" ht="29.25" customHeight="1" x14ac:dyDescent="0.5"/>
    <row r="286" s="26" customFormat="1" ht="29.25" customHeight="1" x14ac:dyDescent="0.5"/>
    <row r="287" s="26" customFormat="1" ht="29.25" customHeight="1" x14ac:dyDescent="0.5"/>
    <row r="288" s="26" customFormat="1" ht="29.25" customHeight="1" x14ac:dyDescent="0.5"/>
    <row r="289" s="26" customFormat="1" ht="29.25" customHeight="1" x14ac:dyDescent="0.5"/>
    <row r="290" s="26" customFormat="1" ht="29.25" customHeight="1" x14ac:dyDescent="0.5"/>
    <row r="291" s="26" customFormat="1" ht="29.25" customHeight="1" x14ac:dyDescent="0.5"/>
    <row r="292" s="26" customFormat="1" ht="29.25" customHeight="1" x14ac:dyDescent="0.5"/>
    <row r="293" s="26" customFormat="1" ht="29.25" customHeight="1" x14ac:dyDescent="0.5"/>
    <row r="294" s="26" customFormat="1" ht="29.25" customHeight="1" x14ac:dyDescent="0.5"/>
    <row r="295" s="26" customFormat="1" ht="29.25" customHeight="1" x14ac:dyDescent="0.5"/>
    <row r="296" s="26" customFormat="1" ht="29.25" customHeight="1" x14ac:dyDescent="0.5"/>
    <row r="297" s="26" customFormat="1" ht="29.25" customHeight="1" x14ac:dyDescent="0.5"/>
    <row r="298" s="26" customFormat="1" ht="29.25" customHeight="1" x14ac:dyDescent="0.5"/>
    <row r="299" s="26" customFormat="1" ht="29.25" customHeight="1" x14ac:dyDescent="0.5"/>
    <row r="300" s="26" customFormat="1" ht="29.25" customHeight="1" x14ac:dyDescent="0.5"/>
    <row r="301" s="26" customFormat="1" ht="29.25" customHeight="1" x14ac:dyDescent="0.5"/>
    <row r="302" s="26" customFormat="1" ht="29.25" customHeight="1" x14ac:dyDescent="0.5"/>
    <row r="303" s="26" customFormat="1" ht="29.25" customHeight="1" x14ac:dyDescent="0.5"/>
    <row r="304" s="26" customFormat="1" ht="29.25" customHeight="1" x14ac:dyDescent="0.5"/>
    <row r="305" s="26" customFormat="1" ht="29.25" customHeight="1" x14ac:dyDescent="0.5"/>
    <row r="306" s="26" customFormat="1" ht="29.25" customHeight="1" x14ac:dyDescent="0.5"/>
    <row r="307" s="26" customFormat="1" ht="29.25" customHeight="1" x14ac:dyDescent="0.5"/>
    <row r="308" s="26" customFormat="1" ht="29.25" customHeight="1" x14ac:dyDescent="0.5"/>
    <row r="309" s="26" customFormat="1" ht="29.25" customHeight="1" x14ac:dyDescent="0.5"/>
    <row r="310" s="26" customFormat="1" ht="29.25" customHeight="1" x14ac:dyDescent="0.5"/>
    <row r="311" s="26" customFormat="1" ht="29.25" customHeight="1" x14ac:dyDescent="0.5"/>
    <row r="312" s="26" customFormat="1" ht="29.25" customHeight="1" x14ac:dyDescent="0.5"/>
    <row r="313" s="26" customFormat="1" ht="29.25" customHeight="1" x14ac:dyDescent="0.5"/>
    <row r="314" s="26" customFormat="1" ht="29.25" customHeight="1" x14ac:dyDescent="0.5"/>
    <row r="315" s="26" customFormat="1" ht="29.25" customHeight="1" x14ac:dyDescent="0.5"/>
    <row r="316" s="26" customFormat="1" ht="29.25" customHeight="1" x14ac:dyDescent="0.5"/>
    <row r="317" s="26" customFormat="1" ht="29.25" customHeight="1" x14ac:dyDescent="0.5"/>
    <row r="318" s="26" customFormat="1" ht="29.25" customHeight="1" x14ac:dyDescent="0.5"/>
    <row r="319" s="26" customFormat="1" ht="29.25" customHeight="1" x14ac:dyDescent="0.5"/>
    <row r="320" s="26" customFormat="1" ht="29.25" customHeight="1" x14ac:dyDescent="0.5"/>
    <row r="321" s="26" customFormat="1" ht="29.25" customHeight="1" x14ac:dyDescent="0.5"/>
    <row r="322" s="26" customFormat="1" ht="29.25" customHeight="1" x14ac:dyDescent="0.5"/>
    <row r="323" s="26" customFormat="1" ht="29.25" customHeight="1" x14ac:dyDescent="0.5"/>
    <row r="324" s="26" customFormat="1" ht="29.25" customHeight="1" x14ac:dyDescent="0.5"/>
    <row r="325" s="26" customFormat="1" ht="29.25" customHeight="1" x14ac:dyDescent="0.5"/>
    <row r="326" s="26" customFormat="1" ht="29.25" customHeight="1" x14ac:dyDescent="0.5"/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6"/>
  <sheetViews>
    <sheetView workbookViewId="0">
      <selection activeCell="N10" sqref="N10"/>
    </sheetView>
  </sheetViews>
  <sheetFormatPr defaultRowHeight="21.75" x14ac:dyDescent="0.5"/>
  <cols>
    <col min="1" max="1" width="33.75" style="9" customWidth="1"/>
    <col min="2" max="2" width="11.375" style="9" customWidth="1"/>
    <col min="3" max="5" width="9" style="9"/>
    <col min="6" max="6" width="11.375" style="9" customWidth="1"/>
    <col min="7" max="10" width="9" style="9"/>
    <col min="11" max="11" width="17.5" style="9" customWidth="1"/>
    <col min="12" max="12" width="15.25" style="9" customWidth="1"/>
    <col min="13" max="13" width="15.375" style="9" customWidth="1"/>
    <col min="14" max="14" width="29.25" style="9" customWidth="1"/>
    <col min="15" max="16384" width="9" style="9"/>
  </cols>
  <sheetData>
    <row r="1" spans="1:14" ht="21.75" customHeight="1" x14ac:dyDescent="0.5">
      <c r="A1" s="96" t="s">
        <v>0</v>
      </c>
      <c r="B1" s="96" t="s">
        <v>1</v>
      </c>
      <c r="C1" s="96"/>
      <c r="D1" s="96"/>
      <c r="E1" s="97" t="s">
        <v>2</v>
      </c>
      <c r="F1" s="96" t="s">
        <v>3</v>
      </c>
      <c r="G1" s="96"/>
      <c r="H1" s="96"/>
      <c r="I1" s="96" t="s">
        <v>4</v>
      </c>
      <c r="J1" s="95" t="s">
        <v>5</v>
      </c>
      <c r="K1" s="9" t="s">
        <v>40</v>
      </c>
      <c r="L1" s="9" t="s">
        <v>42</v>
      </c>
      <c r="M1" s="9" t="s">
        <v>44</v>
      </c>
      <c r="N1" s="10" t="s">
        <v>46</v>
      </c>
    </row>
    <row r="2" spans="1:14" ht="83.25" customHeight="1" x14ac:dyDescent="0.5">
      <c r="A2" s="96"/>
      <c r="B2" s="11" t="s">
        <v>6</v>
      </c>
      <c r="C2" s="11" t="s">
        <v>7</v>
      </c>
      <c r="D2" s="11" t="s">
        <v>8</v>
      </c>
      <c r="E2" s="97"/>
      <c r="F2" s="11" t="s">
        <v>6</v>
      </c>
      <c r="G2" s="11" t="s">
        <v>7</v>
      </c>
      <c r="H2" s="11" t="s">
        <v>8</v>
      </c>
      <c r="I2" s="96"/>
      <c r="J2" s="95"/>
      <c r="K2" s="9" t="s">
        <v>41</v>
      </c>
      <c r="L2" s="9" t="s">
        <v>43</v>
      </c>
      <c r="M2" s="9" t="s">
        <v>45</v>
      </c>
      <c r="N2" s="10" t="s">
        <v>58</v>
      </c>
    </row>
    <row r="3" spans="1:14" x14ac:dyDescent="0.5">
      <c r="A3" s="11" t="s">
        <v>12</v>
      </c>
      <c r="B3" s="11">
        <v>8264</v>
      </c>
      <c r="C3" s="11">
        <v>13389</v>
      </c>
      <c r="D3" s="11">
        <v>12616</v>
      </c>
      <c r="E3" s="12">
        <v>13003</v>
      </c>
      <c r="F3" s="21">
        <v>120836</v>
      </c>
      <c r="G3" s="11">
        <v>181372</v>
      </c>
      <c r="H3" s="11">
        <v>192797</v>
      </c>
      <c r="I3" s="11">
        <v>187085</v>
      </c>
      <c r="J3" s="13">
        <f>(18.5*I3)/100</f>
        <v>34610.724999999999</v>
      </c>
      <c r="K3" s="14">
        <f>J3/4</f>
        <v>8652.6812499999996</v>
      </c>
      <c r="L3" s="14">
        <f>K3/3</f>
        <v>2884.2270833333332</v>
      </c>
      <c r="M3" s="9">
        <v>6552</v>
      </c>
      <c r="N3" s="15">
        <f>J3-M3</f>
        <v>28058.724999999999</v>
      </c>
    </row>
    <row r="4" spans="1:14" x14ac:dyDescent="0.5">
      <c r="A4" s="16" t="s">
        <v>73</v>
      </c>
      <c r="B4" s="16">
        <v>343</v>
      </c>
      <c r="C4" s="17">
        <v>1047</v>
      </c>
      <c r="D4" s="16">
        <v>872</v>
      </c>
      <c r="E4" s="9">
        <f>AVERAGE(B4:D4)</f>
        <v>754</v>
      </c>
      <c r="F4" s="17">
        <v>2302</v>
      </c>
      <c r="G4" s="17">
        <v>7173</v>
      </c>
      <c r="H4" s="17">
        <v>6749</v>
      </c>
      <c r="I4" s="18">
        <f>AVERAGE(F4:H4)</f>
        <v>5408</v>
      </c>
      <c r="J4" s="13">
        <f t="shared" ref="J4:J18" si="0">(18.5*I4)/100</f>
        <v>1000.48</v>
      </c>
      <c r="K4" s="14">
        <f t="shared" ref="K4:K18" si="1">J4/4</f>
        <v>250.12</v>
      </c>
      <c r="L4" s="14">
        <f t="shared" ref="L4:L18" si="2">K4/3</f>
        <v>83.373333333333335</v>
      </c>
      <c r="M4" s="16">
        <v>394</v>
      </c>
      <c r="N4" s="15">
        <f t="shared" ref="N4:N18" si="3">J4-M4</f>
        <v>606.48</v>
      </c>
    </row>
    <row r="5" spans="1:14" x14ac:dyDescent="0.5">
      <c r="A5" s="16" t="s">
        <v>74</v>
      </c>
      <c r="B5" s="16">
        <v>335</v>
      </c>
      <c r="C5" s="17">
        <v>1363</v>
      </c>
      <c r="D5" s="16">
        <v>250</v>
      </c>
      <c r="E5" s="9">
        <f t="shared" ref="E5:E18" si="4">AVERAGE(B5:D5)</f>
        <v>649.33333333333337</v>
      </c>
      <c r="F5" s="17">
        <v>1518</v>
      </c>
      <c r="G5" s="17">
        <v>5353</v>
      </c>
      <c r="H5" s="17">
        <v>4532</v>
      </c>
      <c r="I5" s="18">
        <f t="shared" ref="I5:I18" si="5">AVERAGE(F5:H5)</f>
        <v>3801</v>
      </c>
      <c r="J5" s="13">
        <f t="shared" si="0"/>
        <v>703.18499999999995</v>
      </c>
      <c r="K5" s="14">
        <f t="shared" si="1"/>
        <v>175.79624999999999</v>
      </c>
      <c r="L5" s="14">
        <f t="shared" si="2"/>
        <v>58.598749999999995</v>
      </c>
      <c r="M5" s="16">
        <v>100</v>
      </c>
      <c r="N5" s="15">
        <f t="shared" si="3"/>
        <v>603.18499999999995</v>
      </c>
    </row>
    <row r="6" spans="1:14" x14ac:dyDescent="0.5">
      <c r="A6" s="16" t="s">
        <v>75</v>
      </c>
      <c r="B6" s="16">
        <v>81</v>
      </c>
      <c r="C6" s="16">
        <v>242</v>
      </c>
      <c r="D6" s="16">
        <v>227</v>
      </c>
      <c r="E6" s="9">
        <f t="shared" si="4"/>
        <v>183.33333333333334</v>
      </c>
      <c r="F6" s="17">
        <v>2063</v>
      </c>
      <c r="G6" s="17">
        <v>5610</v>
      </c>
      <c r="H6" s="17">
        <v>5563</v>
      </c>
      <c r="I6" s="18">
        <f t="shared" si="5"/>
        <v>4412</v>
      </c>
      <c r="J6" s="13">
        <f t="shared" si="0"/>
        <v>816.22</v>
      </c>
      <c r="K6" s="14">
        <f t="shared" si="1"/>
        <v>204.05500000000001</v>
      </c>
      <c r="L6" s="14">
        <f t="shared" si="2"/>
        <v>68.018333333333331</v>
      </c>
      <c r="M6" s="16">
        <v>121</v>
      </c>
      <c r="N6" s="15">
        <f t="shared" si="3"/>
        <v>695.22</v>
      </c>
    </row>
    <row r="7" spans="1:14" x14ac:dyDescent="0.5">
      <c r="A7" s="16" t="s">
        <v>76</v>
      </c>
      <c r="B7" s="16">
        <v>401</v>
      </c>
      <c r="C7" s="16">
        <v>854</v>
      </c>
      <c r="D7" s="16">
        <v>851</v>
      </c>
      <c r="E7" s="9">
        <f t="shared" si="4"/>
        <v>702</v>
      </c>
      <c r="F7" s="17">
        <v>2202</v>
      </c>
      <c r="G7" s="17">
        <v>5107</v>
      </c>
      <c r="H7" s="17">
        <v>5482</v>
      </c>
      <c r="I7" s="18">
        <f t="shared" si="5"/>
        <v>4263.666666666667</v>
      </c>
      <c r="J7" s="13">
        <f t="shared" si="0"/>
        <v>788.77833333333342</v>
      </c>
      <c r="K7" s="14">
        <f t="shared" si="1"/>
        <v>197.19458333333336</v>
      </c>
      <c r="L7" s="14">
        <f t="shared" si="2"/>
        <v>65.731527777777785</v>
      </c>
      <c r="M7" s="16">
        <v>313</v>
      </c>
      <c r="N7" s="15">
        <f t="shared" si="3"/>
        <v>475.77833333333342</v>
      </c>
    </row>
    <row r="8" spans="1:14" x14ac:dyDescent="0.5">
      <c r="A8" s="16" t="s">
        <v>77</v>
      </c>
      <c r="B8" s="16">
        <v>28</v>
      </c>
      <c r="C8" s="16">
        <v>122</v>
      </c>
      <c r="D8" s="16">
        <v>225</v>
      </c>
      <c r="E8" s="9">
        <f t="shared" si="4"/>
        <v>125</v>
      </c>
      <c r="F8" s="16">
        <v>782</v>
      </c>
      <c r="G8" s="17">
        <v>2232</v>
      </c>
      <c r="H8" s="17">
        <v>2431</v>
      </c>
      <c r="I8" s="18">
        <f t="shared" si="5"/>
        <v>1815</v>
      </c>
      <c r="J8" s="13">
        <f t="shared" si="0"/>
        <v>335.77499999999998</v>
      </c>
      <c r="K8" s="14">
        <f t="shared" si="1"/>
        <v>83.943749999999994</v>
      </c>
      <c r="L8" s="14">
        <f t="shared" si="2"/>
        <v>27.981249999999999</v>
      </c>
      <c r="M8" s="16">
        <v>162</v>
      </c>
      <c r="N8" s="15">
        <f t="shared" si="3"/>
        <v>173.77499999999998</v>
      </c>
    </row>
    <row r="9" spans="1:14" ht="19.5" customHeight="1" x14ac:dyDescent="0.5">
      <c r="A9" s="16" t="s">
        <v>78</v>
      </c>
      <c r="B9" s="16">
        <v>311</v>
      </c>
      <c r="C9" s="16">
        <v>737</v>
      </c>
      <c r="D9" s="16">
        <v>677</v>
      </c>
      <c r="E9" s="9">
        <f t="shared" si="4"/>
        <v>575</v>
      </c>
      <c r="F9" s="17">
        <v>2307</v>
      </c>
      <c r="G9" s="17">
        <v>6802</v>
      </c>
      <c r="H9" s="17">
        <v>6057</v>
      </c>
      <c r="I9" s="18">
        <f t="shared" si="5"/>
        <v>5055.333333333333</v>
      </c>
      <c r="J9" s="13">
        <f t="shared" si="0"/>
        <v>935.23666666666657</v>
      </c>
      <c r="K9" s="14">
        <f t="shared" si="1"/>
        <v>233.80916666666664</v>
      </c>
      <c r="L9" s="14">
        <f t="shared" si="2"/>
        <v>77.936388888888885</v>
      </c>
      <c r="M9" s="16">
        <v>255</v>
      </c>
      <c r="N9" s="15">
        <f t="shared" si="3"/>
        <v>680.23666666666657</v>
      </c>
    </row>
    <row r="10" spans="1:14" x14ac:dyDescent="0.5">
      <c r="A10" s="16" t="s">
        <v>79</v>
      </c>
      <c r="B10" s="16">
        <v>165</v>
      </c>
      <c r="C10" s="16">
        <v>743</v>
      </c>
      <c r="D10" s="16">
        <v>665</v>
      </c>
      <c r="E10" s="9">
        <f t="shared" si="4"/>
        <v>524.33333333333337</v>
      </c>
      <c r="F10" s="17">
        <v>1144</v>
      </c>
      <c r="G10" s="17">
        <v>3923</v>
      </c>
      <c r="H10" s="17">
        <v>4039</v>
      </c>
      <c r="I10" s="18">
        <f t="shared" si="5"/>
        <v>3035.3333333333335</v>
      </c>
      <c r="J10" s="13">
        <f t="shared" si="0"/>
        <v>561.53666666666675</v>
      </c>
      <c r="K10" s="14">
        <f t="shared" si="1"/>
        <v>140.38416666666669</v>
      </c>
      <c r="L10" s="14">
        <f t="shared" si="2"/>
        <v>46.794722222222227</v>
      </c>
      <c r="M10" s="16">
        <v>500</v>
      </c>
      <c r="N10" s="15">
        <f t="shared" si="3"/>
        <v>61.536666666666747</v>
      </c>
    </row>
    <row r="11" spans="1:14" x14ac:dyDescent="0.5">
      <c r="A11" s="16" t="s">
        <v>80</v>
      </c>
      <c r="B11" s="16">
        <v>108</v>
      </c>
      <c r="C11" s="16">
        <v>352</v>
      </c>
      <c r="D11" s="16">
        <v>307</v>
      </c>
      <c r="E11" s="9">
        <f t="shared" si="4"/>
        <v>255.66666666666666</v>
      </c>
      <c r="F11" s="17">
        <v>1342</v>
      </c>
      <c r="G11" s="17">
        <v>4175</v>
      </c>
      <c r="H11" s="17">
        <v>4956</v>
      </c>
      <c r="I11" s="18">
        <f t="shared" si="5"/>
        <v>3491</v>
      </c>
      <c r="J11" s="13">
        <f t="shared" si="0"/>
        <v>645.83500000000004</v>
      </c>
      <c r="K11" s="14">
        <f t="shared" si="1"/>
        <v>161.45875000000001</v>
      </c>
      <c r="L11" s="14">
        <f t="shared" si="2"/>
        <v>53.819583333333334</v>
      </c>
      <c r="M11" s="16">
        <v>142</v>
      </c>
      <c r="N11" s="15">
        <f t="shared" si="3"/>
        <v>503.83500000000004</v>
      </c>
    </row>
    <row r="12" spans="1:14" x14ac:dyDescent="0.5">
      <c r="A12" s="16" t="s">
        <v>81</v>
      </c>
      <c r="B12" s="16">
        <v>18</v>
      </c>
      <c r="C12" s="16">
        <v>126</v>
      </c>
      <c r="D12" s="16">
        <v>152</v>
      </c>
      <c r="E12" s="9">
        <f t="shared" si="4"/>
        <v>98.666666666666671</v>
      </c>
      <c r="F12" s="16">
        <v>960</v>
      </c>
      <c r="G12" s="17">
        <v>3295</v>
      </c>
      <c r="H12" s="17">
        <v>3153</v>
      </c>
      <c r="I12" s="18">
        <f t="shared" si="5"/>
        <v>2469.3333333333335</v>
      </c>
      <c r="J12" s="13">
        <f t="shared" si="0"/>
        <v>456.82666666666671</v>
      </c>
      <c r="K12" s="14">
        <f t="shared" si="1"/>
        <v>114.20666666666668</v>
      </c>
      <c r="L12" s="14">
        <f t="shared" si="2"/>
        <v>38.068888888888893</v>
      </c>
      <c r="M12" s="16">
        <v>45</v>
      </c>
      <c r="N12" s="15">
        <f t="shared" si="3"/>
        <v>411.82666666666671</v>
      </c>
    </row>
    <row r="13" spans="1:14" x14ac:dyDescent="0.5">
      <c r="A13" s="16" t="s">
        <v>82</v>
      </c>
      <c r="B13" s="16">
        <v>326</v>
      </c>
      <c r="C13" s="16">
        <v>924</v>
      </c>
      <c r="D13" s="16">
        <v>771</v>
      </c>
      <c r="E13" s="9">
        <f t="shared" si="4"/>
        <v>673.66666666666663</v>
      </c>
      <c r="F13" s="17">
        <v>3783</v>
      </c>
      <c r="G13" s="17">
        <v>9940</v>
      </c>
      <c r="H13" s="17">
        <v>10216</v>
      </c>
      <c r="I13" s="18">
        <f t="shared" si="5"/>
        <v>7979.666666666667</v>
      </c>
      <c r="J13" s="13">
        <f t="shared" si="0"/>
        <v>1476.2383333333335</v>
      </c>
      <c r="K13" s="14">
        <f t="shared" si="1"/>
        <v>369.05958333333336</v>
      </c>
      <c r="L13" s="14">
        <f t="shared" si="2"/>
        <v>123.01986111111113</v>
      </c>
      <c r="M13" s="16">
        <v>398</v>
      </c>
      <c r="N13" s="15">
        <f t="shared" si="3"/>
        <v>1078.2383333333335</v>
      </c>
    </row>
    <row r="14" spans="1:14" x14ac:dyDescent="0.5">
      <c r="A14" s="16" t="s">
        <v>83</v>
      </c>
      <c r="B14" s="16">
        <v>416</v>
      </c>
      <c r="C14" s="16">
        <v>936</v>
      </c>
      <c r="D14" s="16">
        <v>874</v>
      </c>
      <c r="E14" s="9">
        <f t="shared" si="4"/>
        <v>742</v>
      </c>
      <c r="F14" s="17">
        <v>2711</v>
      </c>
      <c r="G14" s="17">
        <v>8775</v>
      </c>
      <c r="H14" s="17">
        <v>8363</v>
      </c>
      <c r="I14" s="18">
        <f t="shared" si="5"/>
        <v>6616.333333333333</v>
      </c>
      <c r="J14" s="13">
        <f t="shared" si="0"/>
        <v>1224.0216666666665</v>
      </c>
      <c r="K14" s="14">
        <f t="shared" si="1"/>
        <v>306.00541666666663</v>
      </c>
      <c r="L14" s="14">
        <f t="shared" si="2"/>
        <v>102.00180555555555</v>
      </c>
      <c r="M14" s="16">
        <v>460</v>
      </c>
      <c r="N14" s="15">
        <f t="shared" si="3"/>
        <v>764.02166666666653</v>
      </c>
    </row>
    <row r="15" spans="1:14" ht="21" customHeight="1" x14ac:dyDescent="0.5">
      <c r="A15" s="16" t="s">
        <v>84</v>
      </c>
      <c r="B15" s="16">
        <v>161</v>
      </c>
      <c r="C15" s="16">
        <v>401</v>
      </c>
      <c r="D15" s="16">
        <v>486</v>
      </c>
      <c r="E15" s="9">
        <f t="shared" si="4"/>
        <v>349.33333333333331</v>
      </c>
      <c r="F15" s="17">
        <v>1209</v>
      </c>
      <c r="G15" s="17">
        <v>3656</v>
      </c>
      <c r="H15" s="17">
        <v>5025</v>
      </c>
      <c r="I15" s="18">
        <f t="shared" si="5"/>
        <v>3296.6666666666665</v>
      </c>
      <c r="J15" s="13">
        <f t="shared" si="0"/>
        <v>609.88333333333333</v>
      </c>
      <c r="K15" s="14">
        <f t="shared" si="1"/>
        <v>152.47083333333333</v>
      </c>
      <c r="L15" s="14">
        <f t="shared" si="2"/>
        <v>50.823611111111113</v>
      </c>
      <c r="M15" s="16">
        <v>225</v>
      </c>
      <c r="N15" s="15">
        <f t="shared" si="3"/>
        <v>384.88333333333333</v>
      </c>
    </row>
    <row r="16" spans="1:14" x14ac:dyDescent="0.5">
      <c r="A16" s="16" t="s">
        <v>85</v>
      </c>
      <c r="B16" s="17">
        <v>5374</v>
      </c>
      <c r="C16" s="17">
        <v>5626</v>
      </c>
      <c r="D16" s="17">
        <v>6008</v>
      </c>
      <c r="E16" s="9">
        <f t="shared" si="4"/>
        <v>5669.333333333333</v>
      </c>
      <c r="F16" s="17">
        <v>96545</v>
      </c>
      <c r="G16" s="17">
        <v>110450</v>
      </c>
      <c r="H16" s="17">
        <v>122669</v>
      </c>
      <c r="I16" s="18">
        <f t="shared" si="5"/>
        <v>109888</v>
      </c>
      <c r="J16" s="13">
        <f t="shared" si="0"/>
        <v>20329.28</v>
      </c>
      <c r="K16" s="14">
        <f t="shared" si="1"/>
        <v>5082.32</v>
      </c>
      <c r="L16" s="14">
        <f t="shared" si="2"/>
        <v>1694.1066666666666</v>
      </c>
      <c r="M16" s="17">
        <v>3400</v>
      </c>
      <c r="N16" s="15">
        <f t="shared" si="3"/>
        <v>16929.28</v>
      </c>
    </row>
    <row r="17" spans="1:14" x14ac:dyDescent="0.5">
      <c r="A17" s="16" t="s">
        <v>86</v>
      </c>
      <c r="B17" s="16">
        <v>0</v>
      </c>
      <c r="C17" s="16">
        <v>0</v>
      </c>
      <c r="D17" s="16">
        <v>0</v>
      </c>
      <c r="E17" s="9">
        <f t="shared" si="4"/>
        <v>0</v>
      </c>
      <c r="F17" s="16">
        <v>0</v>
      </c>
      <c r="G17" s="16">
        <v>0</v>
      </c>
      <c r="H17" s="16">
        <v>0</v>
      </c>
      <c r="I17" s="18">
        <f t="shared" si="5"/>
        <v>0</v>
      </c>
      <c r="J17" s="13">
        <f t="shared" si="0"/>
        <v>0</v>
      </c>
      <c r="K17" s="14">
        <f t="shared" si="1"/>
        <v>0</v>
      </c>
      <c r="L17" s="14">
        <f t="shared" si="2"/>
        <v>0</v>
      </c>
      <c r="M17" s="16">
        <v>0</v>
      </c>
      <c r="N17" s="15">
        <f t="shared" si="3"/>
        <v>0</v>
      </c>
    </row>
    <row r="18" spans="1:14" x14ac:dyDescent="0.5">
      <c r="A18" s="16" t="s">
        <v>87</v>
      </c>
      <c r="B18" s="16">
        <v>50</v>
      </c>
      <c r="C18" s="16">
        <v>128</v>
      </c>
      <c r="D18" s="16">
        <v>73</v>
      </c>
      <c r="E18" s="9">
        <f t="shared" si="4"/>
        <v>83.666666666666671</v>
      </c>
      <c r="F18" s="16">
        <v>930</v>
      </c>
      <c r="G18" s="17">
        <v>3246</v>
      </c>
      <c r="H18" s="17">
        <v>2037</v>
      </c>
      <c r="I18" s="18">
        <f t="shared" si="5"/>
        <v>2071</v>
      </c>
      <c r="J18" s="13">
        <f t="shared" si="0"/>
        <v>383.13499999999999</v>
      </c>
      <c r="K18" s="14">
        <f t="shared" si="1"/>
        <v>95.783749999999998</v>
      </c>
      <c r="L18" s="14">
        <f t="shared" si="2"/>
        <v>31.927916666666665</v>
      </c>
      <c r="M18" s="16">
        <v>37</v>
      </c>
      <c r="N18" s="15">
        <f t="shared" si="3"/>
        <v>346.13499999999999</v>
      </c>
    </row>
    <row r="19" spans="1:14" s="19" customFormat="1" x14ac:dyDescent="0.5"/>
    <row r="20" spans="1:14" s="19" customFormat="1" x14ac:dyDescent="0.5">
      <c r="N20" s="29" t="s">
        <v>167</v>
      </c>
    </row>
    <row r="21" spans="1:14" s="19" customFormat="1" x14ac:dyDescent="0.5">
      <c r="N21" s="29" t="s">
        <v>168</v>
      </c>
    </row>
    <row r="22" spans="1:14" s="19" customFormat="1" x14ac:dyDescent="0.5">
      <c r="N22" s="29" t="s">
        <v>169</v>
      </c>
    </row>
    <row r="23" spans="1:14" s="19" customFormat="1" x14ac:dyDescent="0.5"/>
    <row r="24" spans="1:14" s="19" customFormat="1" x14ac:dyDescent="0.5"/>
    <row r="25" spans="1:14" s="19" customFormat="1" x14ac:dyDescent="0.5"/>
    <row r="26" spans="1:14" s="19" customFormat="1" x14ac:dyDescent="0.5"/>
    <row r="27" spans="1:14" s="19" customFormat="1" x14ac:dyDescent="0.5"/>
    <row r="28" spans="1:14" s="19" customFormat="1" x14ac:dyDescent="0.5"/>
    <row r="29" spans="1:14" s="19" customFormat="1" x14ac:dyDescent="0.5"/>
    <row r="30" spans="1:14" s="19" customFormat="1" x14ac:dyDescent="0.5"/>
    <row r="31" spans="1:14" s="19" customFormat="1" x14ac:dyDescent="0.5"/>
    <row r="32" spans="1:14" s="19" customFormat="1" x14ac:dyDescent="0.5"/>
    <row r="33" s="19" customFormat="1" x14ac:dyDescent="0.5"/>
    <row r="34" s="19" customFormat="1" x14ac:dyDescent="0.5"/>
    <row r="35" s="19" customFormat="1" x14ac:dyDescent="0.5"/>
    <row r="36" s="19" customFormat="1" x14ac:dyDescent="0.5"/>
    <row r="37" s="19" customFormat="1" x14ac:dyDescent="0.5"/>
    <row r="38" s="19" customFormat="1" x14ac:dyDescent="0.5"/>
    <row r="39" s="19" customFormat="1" x14ac:dyDescent="0.5"/>
    <row r="40" s="19" customFormat="1" x14ac:dyDescent="0.5"/>
    <row r="41" s="19" customFormat="1" x14ac:dyDescent="0.5"/>
    <row r="42" s="19" customFormat="1" x14ac:dyDescent="0.5"/>
    <row r="43" s="19" customFormat="1" x14ac:dyDescent="0.5"/>
    <row r="44" s="19" customFormat="1" x14ac:dyDescent="0.5"/>
    <row r="45" s="19" customFormat="1" x14ac:dyDescent="0.5"/>
    <row r="46" s="19" customFormat="1" x14ac:dyDescent="0.5"/>
    <row r="47" s="19" customFormat="1" x14ac:dyDescent="0.5"/>
    <row r="48" s="19" customFormat="1" x14ac:dyDescent="0.5"/>
    <row r="49" s="19" customFormat="1" x14ac:dyDescent="0.5"/>
    <row r="50" s="19" customFormat="1" x14ac:dyDescent="0.5"/>
    <row r="51" s="19" customFormat="1" x14ac:dyDescent="0.5"/>
    <row r="52" s="19" customFormat="1" x14ac:dyDescent="0.5"/>
    <row r="53" s="19" customFormat="1" x14ac:dyDescent="0.5"/>
    <row r="54" s="19" customFormat="1" x14ac:dyDescent="0.5"/>
    <row r="55" s="19" customFormat="1" x14ac:dyDescent="0.5"/>
    <row r="56" s="19" customFormat="1" x14ac:dyDescent="0.5"/>
    <row r="57" s="19" customFormat="1" x14ac:dyDescent="0.5"/>
    <row r="58" s="19" customFormat="1" x14ac:dyDescent="0.5"/>
    <row r="59" s="19" customFormat="1" x14ac:dyDescent="0.5"/>
    <row r="60" s="19" customFormat="1" x14ac:dyDescent="0.5"/>
    <row r="61" s="19" customFormat="1" x14ac:dyDescent="0.5"/>
    <row r="62" s="19" customFormat="1" x14ac:dyDescent="0.5"/>
    <row r="63" s="19" customFormat="1" x14ac:dyDescent="0.5"/>
    <row r="64" s="19" customFormat="1" x14ac:dyDescent="0.5"/>
    <row r="65" s="19" customFormat="1" x14ac:dyDescent="0.5"/>
    <row r="66" s="19" customFormat="1" x14ac:dyDescent="0.5"/>
    <row r="67" s="19" customFormat="1" x14ac:dyDescent="0.5"/>
    <row r="68" s="19" customFormat="1" x14ac:dyDescent="0.5"/>
    <row r="69" s="19" customFormat="1" x14ac:dyDescent="0.5"/>
    <row r="70" s="19" customFormat="1" x14ac:dyDescent="0.5"/>
    <row r="71" s="19" customFormat="1" x14ac:dyDescent="0.5"/>
    <row r="72" s="19" customFormat="1" x14ac:dyDescent="0.5"/>
    <row r="73" s="19" customFormat="1" x14ac:dyDescent="0.5"/>
    <row r="74" s="19" customFormat="1" x14ac:dyDescent="0.5"/>
    <row r="75" s="19" customFormat="1" x14ac:dyDescent="0.5"/>
    <row r="76" s="19" customFormat="1" x14ac:dyDescent="0.5"/>
    <row r="77" s="19" customFormat="1" x14ac:dyDescent="0.5"/>
    <row r="78" s="19" customFormat="1" x14ac:dyDescent="0.5"/>
    <row r="79" s="19" customFormat="1" x14ac:dyDescent="0.5"/>
    <row r="80" s="19" customFormat="1" x14ac:dyDescent="0.5"/>
    <row r="81" s="19" customFormat="1" x14ac:dyDescent="0.5"/>
    <row r="82" s="19" customFormat="1" x14ac:dyDescent="0.5"/>
    <row r="83" s="19" customFormat="1" x14ac:dyDescent="0.5"/>
    <row r="84" s="19" customFormat="1" x14ac:dyDescent="0.5"/>
    <row r="85" s="19" customFormat="1" x14ac:dyDescent="0.5"/>
    <row r="86" s="19" customFormat="1" x14ac:dyDescent="0.5"/>
    <row r="87" s="19" customFormat="1" x14ac:dyDescent="0.5"/>
    <row r="88" s="19" customFormat="1" x14ac:dyDescent="0.5"/>
    <row r="89" s="19" customFormat="1" x14ac:dyDescent="0.5"/>
    <row r="90" s="19" customFormat="1" x14ac:dyDescent="0.5"/>
    <row r="91" s="19" customFormat="1" x14ac:dyDescent="0.5"/>
    <row r="92" s="19" customFormat="1" x14ac:dyDescent="0.5"/>
    <row r="93" s="19" customFormat="1" x14ac:dyDescent="0.5"/>
    <row r="94" s="19" customFormat="1" x14ac:dyDescent="0.5"/>
    <row r="95" s="19" customFormat="1" x14ac:dyDescent="0.5"/>
    <row r="96" s="19" customFormat="1" x14ac:dyDescent="0.5"/>
    <row r="97" s="19" customFormat="1" x14ac:dyDescent="0.5"/>
    <row r="98" s="19" customFormat="1" x14ac:dyDescent="0.5"/>
    <row r="99" s="19" customFormat="1" x14ac:dyDescent="0.5"/>
    <row r="100" s="19" customFormat="1" x14ac:dyDescent="0.5"/>
    <row r="101" s="19" customFormat="1" x14ac:dyDescent="0.5"/>
    <row r="102" s="19" customFormat="1" x14ac:dyDescent="0.5"/>
    <row r="103" s="19" customFormat="1" x14ac:dyDescent="0.5"/>
    <row r="104" s="19" customFormat="1" x14ac:dyDescent="0.5"/>
    <row r="105" s="19" customFormat="1" x14ac:dyDescent="0.5"/>
    <row r="106" s="19" customFormat="1" x14ac:dyDescent="0.5"/>
    <row r="107" s="19" customFormat="1" x14ac:dyDescent="0.5"/>
    <row r="108" s="19" customFormat="1" x14ac:dyDescent="0.5"/>
    <row r="109" s="19" customFormat="1" x14ac:dyDescent="0.5"/>
    <row r="110" s="19" customFormat="1" x14ac:dyDescent="0.5"/>
    <row r="111" s="19" customFormat="1" x14ac:dyDescent="0.5"/>
    <row r="112" s="19" customFormat="1" x14ac:dyDescent="0.5"/>
    <row r="113" s="19" customFormat="1" x14ac:dyDescent="0.5"/>
    <row r="114" s="19" customFormat="1" x14ac:dyDescent="0.5"/>
    <row r="115" s="19" customFormat="1" x14ac:dyDescent="0.5"/>
    <row r="116" s="19" customFormat="1" x14ac:dyDescent="0.5"/>
    <row r="117" s="19" customFormat="1" x14ac:dyDescent="0.5"/>
    <row r="118" s="19" customFormat="1" x14ac:dyDescent="0.5"/>
    <row r="119" s="19" customFormat="1" x14ac:dyDescent="0.5"/>
    <row r="120" s="19" customFormat="1" x14ac:dyDescent="0.5"/>
    <row r="121" s="19" customFormat="1" x14ac:dyDescent="0.5"/>
    <row r="122" s="19" customFormat="1" x14ac:dyDescent="0.5"/>
    <row r="123" s="19" customFormat="1" x14ac:dyDescent="0.5"/>
    <row r="124" s="19" customFormat="1" x14ac:dyDescent="0.5"/>
    <row r="125" s="19" customFormat="1" x14ac:dyDescent="0.5"/>
    <row r="126" s="19" customFormat="1" x14ac:dyDescent="0.5"/>
    <row r="127" s="19" customFormat="1" x14ac:dyDescent="0.5"/>
    <row r="128" s="19" customFormat="1" x14ac:dyDescent="0.5"/>
    <row r="129" s="19" customFormat="1" x14ac:dyDescent="0.5"/>
    <row r="130" s="19" customFormat="1" x14ac:dyDescent="0.5"/>
    <row r="131" s="19" customFormat="1" x14ac:dyDescent="0.5"/>
    <row r="132" s="19" customFormat="1" x14ac:dyDescent="0.5"/>
    <row r="133" s="19" customFormat="1" x14ac:dyDescent="0.5"/>
    <row r="134" s="19" customFormat="1" x14ac:dyDescent="0.5"/>
    <row r="135" s="19" customFormat="1" x14ac:dyDescent="0.5"/>
    <row r="136" s="19" customFormat="1" x14ac:dyDescent="0.5"/>
    <row r="137" s="19" customFormat="1" x14ac:dyDescent="0.5"/>
    <row r="138" s="19" customFormat="1" x14ac:dyDescent="0.5"/>
    <row r="139" s="19" customFormat="1" x14ac:dyDescent="0.5"/>
    <row r="140" s="19" customFormat="1" x14ac:dyDescent="0.5"/>
    <row r="141" s="19" customFormat="1" x14ac:dyDescent="0.5"/>
    <row r="142" s="19" customFormat="1" x14ac:dyDescent="0.5"/>
    <row r="143" s="19" customFormat="1" x14ac:dyDescent="0.5"/>
    <row r="144" s="19" customFormat="1" x14ac:dyDescent="0.5"/>
    <row r="145" s="19" customFormat="1" x14ac:dyDescent="0.5"/>
    <row r="146" s="19" customFormat="1" x14ac:dyDescent="0.5"/>
    <row r="147" s="19" customFormat="1" x14ac:dyDescent="0.5"/>
    <row r="148" s="19" customFormat="1" x14ac:dyDescent="0.5"/>
    <row r="149" s="19" customFormat="1" x14ac:dyDescent="0.5"/>
    <row r="150" s="19" customFormat="1" x14ac:dyDescent="0.5"/>
    <row r="151" s="19" customFormat="1" x14ac:dyDescent="0.5"/>
    <row r="152" s="19" customFormat="1" x14ac:dyDescent="0.5"/>
    <row r="153" s="19" customFormat="1" x14ac:dyDescent="0.5"/>
    <row r="154" s="19" customFormat="1" x14ac:dyDescent="0.5"/>
    <row r="155" s="19" customFormat="1" x14ac:dyDescent="0.5"/>
    <row r="156" s="19" customFormat="1" x14ac:dyDescent="0.5"/>
    <row r="157" s="19" customFormat="1" x14ac:dyDescent="0.5"/>
    <row r="158" s="19" customFormat="1" x14ac:dyDescent="0.5"/>
    <row r="159" s="19" customFormat="1" x14ac:dyDescent="0.5"/>
    <row r="160" s="19" customFormat="1" x14ac:dyDescent="0.5"/>
    <row r="161" s="19" customFormat="1" x14ac:dyDescent="0.5"/>
    <row r="162" s="19" customFormat="1" x14ac:dyDescent="0.5"/>
    <row r="163" s="19" customFormat="1" x14ac:dyDescent="0.5"/>
    <row r="164" s="19" customFormat="1" x14ac:dyDescent="0.5"/>
    <row r="165" s="19" customFormat="1" x14ac:dyDescent="0.5"/>
    <row r="166" s="19" customFormat="1" x14ac:dyDescent="0.5"/>
    <row r="167" s="19" customFormat="1" x14ac:dyDescent="0.5"/>
    <row r="168" s="19" customFormat="1" x14ac:dyDescent="0.5"/>
    <row r="169" s="19" customFormat="1" x14ac:dyDescent="0.5"/>
    <row r="170" s="19" customFormat="1" x14ac:dyDescent="0.5"/>
    <row r="171" s="19" customFormat="1" x14ac:dyDescent="0.5"/>
    <row r="172" s="19" customFormat="1" x14ac:dyDescent="0.5"/>
    <row r="173" s="19" customFormat="1" x14ac:dyDescent="0.5"/>
    <row r="174" s="19" customFormat="1" x14ac:dyDescent="0.5"/>
    <row r="175" s="19" customFormat="1" x14ac:dyDescent="0.5"/>
    <row r="176" s="19" customFormat="1" x14ac:dyDescent="0.5"/>
    <row r="177" s="19" customFormat="1" x14ac:dyDescent="0.5"/>
    <row r="178" s="19" customFormat="1" x14ac:dyDescent="0.5"/>
    <row r="179" s="19" customFormat="1" x14ac:dyDescent="0.5"/>
    <row r="180" s="19" customFormat="1" x14ac:dyDescent="0.5"/>
    <row r="181" s="19" customFormat="1" x14ac:dyDescent="0.5"/>
    <row r="182" s="19" customFormat="1" x14ac:dyDescent="0.5"/>
    <row r="183" s="19" customFormat="1" x14ac:dyDescent="0.5"/>
    <row r="184" s="19" customFormat="1" x14ac:dyDescent="0.5"/>
    <row r="185" s="19" customFormat="1" x14ac:dyDescent="0.5"/>
    <row r="186" s="19" customFormat="1" x14ac:dyDescent="0.5"/>
    <row r="187" s="19" customFormat="1" x14ac:dyDescent="0.5"/>
    <row r="188" s="19" customFormat="1" x14ac:dyDescent="0.5"/>
    <row r="189" s="19" customFormat="1" x14ac:dyDescent="0.5"/>
    <row r="190" s="19" customFormat="1" x14ac:dyDescent="0.5"/>
    <row r="191" s="19" customFormat="1" x14ac:dyDescent="0.5"/>
    <row r="192" s="19" customFormat="1" x14ac:dyDescent="0.5"/>
    <row r="193" s="19" customFormat="1" x14ac:dyDescent="0.5"/>
    <row r="194" s="19" customFormat="1" x14ac:dyDescent="0.5"/>
    <row r="195" s="19" customFormat="1" x14ac:dyDescent="0.5"/>
    <row r="196" s="19" customFormat="1" x14ac:dyDescent="0.5"/>
    <row r="197" s="19" customFormat="1" x14ac:dyDescent="0.5"/>
    <row r="198" s="19" customFormat="1" x14ac:dyDescent="0.5"/>
    <row r="199" s="19" customFormat="1" x14ac:dyDescent="0.5"/>
    <row r="200" s="19" customFormat="1" x14ac:dyDescent="0.5"/>
    <row r="201" s="19" customFormat="1" x14ac:dyDescent="0.5"/>
    <row r="202" s="19" customFormat="1" x14ac:dyDescent="0.5"/>
    <row r="203" s="19" customFormat="1" x14ac:dyDescent="0.5"/>
    <row r="204" s="19" customFormat="1" x14ac:dyDescent="0.5"/>
    <row r="205" s="19" customFormat="1" x14ac:dyDescent="0.5"/>
    <row r="206" s="19" customFormat="1" x14ac:dyDescent="0.5"/>
    <row r="207" s="19" customFormat="1" x14ac:dyDescent="0.5"/>
    <row r="208" s="19" customFormat="1" x14ac:dyDescent="0.5"/>
    <row r="209" s="19" customFormat="1" x14ac:dyDescent="0.5"/>
    <row r="210" s="19" customFormat="1" x14ac:dyDescent="0.5"/>
    <row r="211" s="19" customFormat="1" x14ac:dyDescent="0.5"/>
    <row r="212" s="19" customFormat="1" x14ac:dyDescent="0.5"/>
    <row r="213" s="19" customFormat="1" x14ac:dyDescent="0.5"/>
    <row r="214" s="19" customFormat="1" x14ac:dyDescent="0.5"/>
    <row r="215" s="19" customFormat="1" x14ac:dyDescent="0.5"/>
    <row r="216" s="19" customFormat="1" x14ac:dyDescent="0.5"/>
    <row r="217" s="19" customFormat="1" x14ac:dyDescent="0.5"/>
    <row r="218" s="19" customFormat="1" x14ac:dyDescent="0.5"/>
    <row r="219" s="19" customFormat="1" x14ac:dyDescent="0.5"/>
    <row r="220" s="19" customFormat="1" x14ac:dyDescent="0.5"/>
    <row r="221" s="19" customFormat="1" x14ac:dyDescent="0.5"/>
    <row r="222" s="19" customFormat="1" x14ac:dyDescent="0.5"/>
    <row r="223" s="19" customFormat="1" x14ac:dyDescent="0.5"/>
    <row r="224" s="19" customFormat="1" x14ac:dyDescent="0.5"/>
    <row r="225" s="19" customFormat="1" x14ac:dyDescent="0.5"/>
    <row r="226" s="19" customFormat="1" x14ac:dyDescent="0.5"/>
    <row r="227" s="19" customFormat="1" x14ac:dyDescent="0.5"/>
    <row r="228" s="19" customFormat="1" x14ac:dyDescent="0.5"/>
    <row r="229" s="19" customFormat="1" x14ac:dyDescent="0.5"/>
    <row r="230" s="19" customFormat="1" x14ac:dyDescent="0.5"/>
    <row r="231" s="19" customFormat="1" x14ac:dyDescent="0.5"/>
    <row r="232" s="19" customFormat="1" x14ac:dyDescent="0.5"/>
    <row r="233" s="19" customFormat="1" x14ac:dyDescent="0.5"/>
    <row r="234" s="19" customFormat="1" x14ac:dyDescent="0.5"/>
    <row r="235" s="19" customFormat="1" x14ac:dyDescent="0.5"/>
    <row r="236" s="19" customFormat="1" x14ac:dyDescent="0.5"/>
    <row r="237" s="19" customFormat="1" x14ac:dyDescent="0.5"/>
    <row r="238" s="19" customFormat="1" x14ac:dyDescent="0.5"/>
    <row r="239" s="19" customFormat="1" x14ac:dyDescent="0.5"/>
    <row r="240" s="19" customFormat="1" x14ac:dyDescent="0.5"/>
    <row r="241" s="19" customFormat="1" x14ac:dyDescent="0.5"/>
    <row r="242" s="19" customFormat="1" x14ac:dyDescent="0.5"/>
    <row r="243" s="19" customFormat="1" x14ac:dyDescent="0.5"/>
    <row r="244" s="19" customFormat="1" x14ac:dyDescent="0.5"/>
    <row r="245" s="19" customFormat="1" x14ac:dyDescent="0.5"/>
    <row r="246" s="19" customFormat="1" x14ac:dyDescent="0.5"/>
    <row r="247" s="19" customFormat="1" x14ac:dyDescent="0.5"/>
    <row r="248" s="19" customFormat="1" x14ac:dyDescent="0.5"/>
    <row r="249" s="19" customFormat="1" x14ac:dyDescent="0.5"/>
    <row r="250" s="19" customFormat="1" x14ac:dyDescent="0.5"/>
    <row r="251" s="19" customFormat="1" x14ac:dyDescent="0.5"/>
    <row r="252" s="19" customFormat="1" x14ac:dyDescent="0.5"/>
    <row r="253" s="19" customFormat="1" x14ac:dyDescent="0.5"/>
    <row r="254" s="19" customFormat="1" x14ac:dyDescent="0.5"/>
    <row r="255" s="19" customFormat="1" x14ac:dyDescent="0.5"/>
    <row r="256" s="19" customFormat="1" x14ac:dyDescent="0.5"/>
    <row r="257" s="19" customFormat="1" x14ac:dyDescent="0.5"/>
    <row r="258" s="19" customFormat="1" x14ac:dyDescent="0.5"/>
    <row r="259" s="19" customFormat="1" x14ac:dyDescent="0.5"/>
    <row r="260" s="19" customFormat="1" x14ac:dyDescent="0.5"/>
    <row r="261" s="19" customFormat="1" x14ac:dyDescent="0.5"/>
    <row r="262" s="19" customFormat="1" x14ac:dyDescent="0.5"/>
    <row r="263" s="19" customFormat="1" x14ac:dyDescent="0.5"/>
    <row r="264" s="19" customFormat="1" x14ac:dyDescent="0.5"/>
    <row r="265" s="19" customFormat="1" x14ac:dyDescent="0.5"/>
    <row r="266" s="19" customFormat="1" x14ac:dyDescent="0.5"/>
    <row r="267" s="19" customFormat="1" x14ac:dyDescent="0.5"/>
    <row r="268" s="19" customFormat="1" x14ac:dyDescent="0.5"/>
    <row r="269" s="19" customFormat="1" x14ac:dyDescent="0.5"/>
    <row r="270" s="19" customFormat="1" x14ac:dyDescent="0.5"/>
    <row r="271" s="19" customFormat="1" x14ac:dyDescent="0.5"/>
    <row r="272" s="19" customFormat="1" x14ac:dyDescent="0.5"/>
    <row r="273" s="19" customFormat="1" x14ac:dyDescent="0.5"/>
    <row r="274" s="19" customFormat="1" x14ac:dyDescent="0.5"/>
    <row r="275" s="19" customFormat="1" x14ac:dyDescent="0.5"/>
    <row r="276" s="19" customFormat="1" x14ac:dyDescent="0.5"/>
    <row r="277" s="19" customFormat="1" x14ac:dyDescent="0.5"/>
    <row r="278" s="19" customFormat="1" x14ac:dyDescent="0.5"/>
    <row r="279" s="19" customFormat="1" x14ac:dyDescent="0.5"/>
    <row r="280" s="19" customFormat="1" x14ac:dyDescent="0.5"/>
    <row r="281" s="19" customFormat="1" x14ac:dyDescent="0.5"/>
    <row r="282" s="19" customFormat="1" x14ac:dyDescent="0.5"/>
    <row r="283" s="19" customFormat="1" x14ac:dyDescent="0.5"/>
    <row r="284" s="19" customFormat="1" x14ac:dyDescent="0.5"/>
    <row r="285" s="19" customFormat="1" x14ac:dyDescent="0.5"/>
    <row r="286" s="19" customFormat="1" x14ac:dyDescent="0.5"/>
    <row r="287" s="19" customFormat="1" x14ac:dyDescent="0.5"/>
    <row r="288" s="19" customFormat="1" x14ac:dyDescent="0.5"/>
    <row r="289" s="19" customFormat="1" x14ac:dyDescent="0.5"/>
    <row r="290" s="19" customFormat="1" x14ac:dyDescent="0.5"/>
    <row r="291" s="19" customFormat="1" x14ac:dyDescent="0.5"/>
    <row r="292" s="19" customFormat="1" x14ac:dyDescent="0.5"/>
    <row r="293" s="19" customFormat="1" x14ac:dyDescent="0.5"/>
    <row r="294" s="19" customFormat="1" x14ac:dyDescent="0.5"/>
    <row r="295" s="19" customFormat="1" x14ac:dyDescent="0.5"/>
    <row r="296" s="19" customFormat="1" x14ac:dyDescent="0.5"/>
    <row r="297" s="19" customFormat="1" x14ac:dyDescent="0.5"/>
    <row r="298" s="19" customFormat="1" x14ac:dyDescent="0.5"/>
    <row r="299" s="19" customFormat="1" x14ac:dyDescent="0.5"/>
    <row r="300" s="19" customFormat="1" x14ac:dyDescent="0.5"/>
    <row r="301" s="19" customFormat="1" x14ac:dyDescent="0.5"/>
    <row r="302" s="19" customFormat="1" x14ac:dyDescent="0.5"/>
    <row r="303" s="19" customFormat="1" x14ac:dyDescent="0.5"/>
    <row r="304" s="19" customFormat="1" x14ac:dyDescent="0.5"/>
    <row r="305" s="19" customFormat="1" x14ac:dyDescent="0.5"/>
    <row r="306" s="19" customFormat="1" x14ac:dyDescent="0.5"/>
    <row r="307" s="19" customFormat="1" x14ac:dyDescent="0.5"/>
    <row r="308" s="19" customFormat="1" x14ac:dyDescent="0.5"/>
    <row r="309" s="19" customFormat="1" x14ac:dyDescent="0.5"/>
    <row r="310" s="19" customFormat="1" x14ac:dyDescent="0.5"/>
    <row r="311" s="19" customFormat="1" x14ac:dyDescent="0.5"/>
    <row r="312" s="19" customFormat="1" x14ac:dyDescent="0.5"/>
    <row r="313" s="19" customFormat="1" x14ac:dyDescent="0.5"/>
    <row r="314" s="19" customFormat="1" x14ac:dyDescent="0.5"/>
    <row r="315" s="19" customFormat="1" x14ac:dyDescent="0.5"/>
    <row r="316" s="19" customFormat="1" x14ac:dyDescent="0.5"/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1"/>
  <sheetViews>
    <sheetView workbookViewId="0">
      <selection activeCell="B15" sqref="B15"/>
    </sheetView>
  </sheetViews>
  <sheetFormatPr defaultRowHeight="21.75" x14ac:dyDescent="0.5"/>
  <cols>
    <col min="1" max="1" width="30.25" style="20" customWidth="1"/>
    <col min="2" max="10" width="9" style="20"/>
    <col min="11" max="11" width="15.125" style="20" customWidth="1"/>
    <col min="12" max="12" width="14.375" style="20" customWidth="1"/>
    <col min="13" max="13" width="14.25" style="20" customWidth="1"/>
    <col min="14" max="14" width="27.125" style="20" customWidth="1"/>
    <col min="15" max="16384" width="9" style="20"/>
  </cols>
  <sheetData>
    <row r="1" spans="1:14" ht="21.75" customHeight="1" x14ac:dyDescent="0.5">
      <c r="A1" s="96" t="s">
        <v>0</v>
      </c>
      <c r="B1" s="96" t="s">
        <v>1</v>
      </c>
      <c r="C1" s="96"/>
      <c r="D1" s="96"/>
      <c r="E1" s="97" t="s">
        <v>2</v>
      </c>
      <c r="F1" s="96" t="s">
        <v>3</v>
      </c>
      <c r="G1" s="96"/>
      <c r="H1" s="96"/>
      <c r="I1" s="96" t="s">
        <v>4</v>
      </c>
      <c r="J1" s="95" t="s">
        <v>5</v>
      </c>
      <c r="K1" s="9" t="s">
        <v>40</v>
      </c>
      <c r="L1" s="9" t="s">
        <v>42</v>
      </c>
      <c r="M1" s="9" t="s">
        <v>44</v>
      </c>
      <c r="N1" s="10" t="s">
        <v>46</v>
      </c>
    </row>
    <row r="2" spans="1:14" ht="114.75" customHeight="1" x14ac:dyDescent="0.5">
      <c r="A2" s="96"/>
      <c r="B2" s="11" t="s">
        <v>6</v>
      </c>
      <c r="C2" s="11" t="s">
        <v>7</v>
      </c>
      <c r="D2" s="11" t="s">
        <v>8</v>
      </c>
      <c r="E2" s="97"/>
      <c r="F2" s="11" t="s">
        <v>6</v>
      </c>
      <c r="G2" s="11" t="s">
        <v>7</v>
      </c>
      <c r="H2" s="11" t="s">
        <v>8</v>
      </c>
      <c r="I2" s="96"/>
      <c r="J2" s="95"/>
      <c r="K2" s="9" t="s">
        <v>41</v>
      </c>
      <c r="L2" s="9" t="s">
        <v>43</v>
      </c>
      <c r="M2" s="9" t="s">
        <v>45</v>
      </c>
      <c r="N2" s="10" t="s">
        <v>58</v>
      </c>
    </row>
    <row r="3" spans="1:14" x14ac:dyDescent="0.5">
      <c r="A3" s="11" t="s">
        <v>13</v>
      </c>
      <c r="B3" s="11">
        <v>3597</v>
      </c>
      <c r="C3" s="11">
        <v>30683</v>
      </c>
      <c r="D3" s="11">
        <v>31830</v>
      </c>
      <c r="E3" s="12">
        <v>31257</v>
      </c>
      <c r="F3" s="21">
        <v>19492</v>
      </c>
      <c r="G3" s="11">
        <v>129760</v>
      </c>
      <c r="H3" s="11">
        <v>140816</v>
      </c>
      <c r="I3" s="11">
        <v>135288</v>
      </c>
      <c r="J3" s="13">
        <f>(18.5*I3)/100</f>
        <v>25028.28</v>
      </c>
      <c r="K3" s="14">
        <f>J3/4</f>
        <v>6257.07</v>
      </c>
      <c r="L3" s="14">
        <f>K3/3</f>
        <v>2085.69</v>
      </c>
      <c r="M3" s="9">
        <v>16871</v>
      </c>
      <c r="N3" s="15">
        <f>J3-M3</f>
        <v>8157.2799999999988</v>
      </c>
    </row>
    <row r="4" spans="1:14" ht="23.25" customHeight="1" x14ac:dyDescent="0.5">
      <c r="A4" s="22" t="s">
        <v>88</v>
      </c>
      <c r="B4" s="22">
        <v>351</v>
      </c>
      <c r="C4" s="23">
        <v>1382</v>
      </c>
      <c r="D4" s="23">
        <v>2225</v>
      </c>
      <c r="E4" s="24">
        <f>AVERAGE(B4:D4)</f>
        <v>1319.3333333333333</v>
      </c>
      <c r="F4" s="23">
        <v>2574</v>
      </c>
      <c r="G4" s="23">
        <v>8210</v>
      </c>
      <c r="H4" s="23">
        <v>6763</v>
      </c>
      <c r="I4" s="25">
        <f>AVERAGE(F4:H4)</f>
        <v>5849</v>
      </c>
      <c r="J4" s="13">
        <f t="shared" ref="J4:J12" si="0">(18.5*I4)/100</f>
        <v>1082.0650000000001</v>
      </c>
      <c r="K4" s="14">
        <f t="shared" ref="K4:K12" si="1">J4/4</f>
        <v>270.51625000000001</v>
      </c>
      <c r="L4" s="14">
        <f t="shared" ref="L4:L12" si="2">K4/3</f>
        <v>90.172083333333333</v>
      </c>
      <c r="M4" s="17">
        <v>1330</v>
      </c>
      <c r="N4" s="15">
        <f t="shared" ref="N4:N12" si="3">J4-M4</f>
        <v>-247.93499999999995</v>
      </c>
    </row>
    <row r="5" spans="1:14" ht="23.25" customHeight="1" x14ac:dyDescent="0.5">
      <c r="A5" s="22" t="s">
        <v>89</v>
      </c>
      <c r="B5" s="22">
        <v>604</v>
      </c>
      <c r="C5" s="23">
        <v>1303</v>
      </c>
      <c r="D5" s="23">
        <v>1371</v>
      </c>
      <c r="E5" s="24">
        <f t="shared" ref="E5:E12" si="4">AVERAGE(B5:D5)</f>
        <v>1092.6666666666667</v>
      </c>
      <c r="F5" s="23">
        <v>1883</v>
      </c>
      <c r="G5" s="23">
        <v>7575</v>
      </c>
      <c r="H5" s="23">
        <v>8151</v>
      </c>
      <c r="I5" s="25">
        <f t="shared" ref="I5:I12" si="5">AVERAGE(F5:H5)</f>
        <v>5869.666666666667</v>
      </c>
      <c r="J5" s="13">
        <f t="shared" si="0"/>
        <v>1085.8883333333333</v>
      </c>
      <c r="K5" s="14">
        <f t="shared" si="1"/>
        <v>271.47208333333333</v>
      </c>
      <c r="L5" s="14">
        <f t="shared" si="2"/>
        <v>90.490694444444443</v>
      </c>
      <c r="M5" s="16">
        <v>878</v>
      </c>
      <c r="N5" s="15">
        <f t="shared" si="3"/>
        <v>207.88833333333332</v>
      </c>
    </row>
    <row r="6" spans="1:14" ht="24.75" customHeight="1" x14ac:dyDescent="0.5">
      <c r="A6" s="22" t="s">
        <v>90</v>
      </c>
      <c r="B6" s="22">
        <v>227</v>
      </c>
      <c r="C6" s="23">
        <v>1141</v>
      </c>
      <c r="D6" s="23">
        <v>1219</v>
      </c>
      <c r="E6" s="24">
        <f t="shared" si="4"/>
        <v>862.33333333333337</v>
      </c>
      <c r="F6" s="23">
        <v>2971</v>
      </c>
      <c r="G6" s="23">
        <v>11223</v>
      </c>
      <c r="H6" s="23">
        <v>10285</v>
      </c>
      <c r="I6" s="25">
        <f t="shared" si="5"/>
        <v>8159.666666666667</v>
      </c>
      <c r="J6" s="13">
        <f t="shared" si="0"/>
        <v>1509.5383333333334</v>
      </c>
      <c r="K6" s="14">
        <f t="shared" si="1"/>
        <v>377.38458333333335</v>
      </c>
      <c r="L6" s="14">
        <f t="shared" si="2"/>
        <v>125.79486111111112</v>
      </c>
      <c r="M6" s="17">
        <v>1297</v>
      </c>
      <c r="N6" s="15">
        <f t="shared" si="3"/>
        <v>212.53833333333341</v>
      </c>
    </row>
    <row r="7" spans="1:14" ht="24.75" customHeight="1" x14ac:dyDescent="0.5">
      <c r="A7" s="22" t="s">
        <v>91</v>
      </c>
      <c r="B7" s="22">
        <v>708</v>
      </c>
      <c r="C7" s="23">
        <v>1534</v>
      </c>
      <c r="D7" s="23">
        <v>1313</v>
      </c>
      <c r="E7" s="20">
        <f t="shared" si="4"/>
        <v>1185</v>
      </c>
      <c r="F7" s="23">
        <v>2898</v>
      </c>
      <c r="G7" s="23">
        <v>9533</v>
      </c>
      <c r="H7" s="23">
        <v>9316</v>
      </c>
      <c r="I7" s="25">
        <f t="shared" si="5"/>
        <v>7249</v>
      </c>
      <c r="J7" s="13">
        <f t="shared" si="0"/>
        <v>1341.0650000000001</v>
      </c>
      <c r="K7" s="14">
        <f t="shared" si="1"/>
        <v>335.26625000000001</v>
      </c>
      <c r="L7" s="14">
        <f t="shared" si="2"/>
        <v>111.75541666666668</v>
      </c>
      <c r="M7" s="16">
        <v>381</v>
      </c>
      <c r="N7" s="15">
        <f t="shared" si="3"/>
        <v>960.06500000000005</v>
      </c>
    </row>
    <row r="8" spans="1:14" ht="23.25" customHeight="1" x14ac:dyDescent="0.5">
      <c r="A8" s="22" t="s">
        <v>92</v>
      </c>
      <c r="B8" s="22">
        <v>93</v>
      </c>
      <c r="C8" s="22">
        <v>942</v>
      </c>
      <c r="D8" s="23">
        <v>1117</v>
      </c>
      <c r="E8" s="24">
        <f t="shared" si="4"/>
        <v>717.33333333333337</v>
      </c>
      <c r="F8" s="22">
        <v>471</v>
      </c>
      <c r="G8" s="23">
        <v>3516</v>
      </c>
      <c r="H8" s="23">
        <v>3897</v>
      </c>
      <c r="I8" s="25">
        <f t="shared" si="5"/>
        <v>2628</v>
      </c>
      <c r="J8" s="13">
        <f t="shared" si="0"/>
        <v>486.18</v>
      </c>
      <c r="K8" s="14">
        <f t="shared" si="1"/>
        <v>121.545</v>
      </c>
      <c r="L8" s="14">
        <f t="shared" si="2"/>
        <v>40.515000000000001</v>
      </c>
      <c r="M8" s="16">
        <v>326</v>
      </c>
      <c r="N8" s="15">
        <f t="shared" si="3"/>
        <v>160.18</v>
      </c>
    </row>
    <row r="9" spans="1:14" ht="25.5" customHeight="1" x14ac:dyDescent="0.5">
      <c r="A9" s="22" t="s">
        <v>93</v>
      </c>
      <c r="B9" s="22">
        <v>63</v>
      </c>
      <c r="C9" s="23">
        <v>1541</v>
      </c>
      <c r="D9" s="23">
        <v>1480</v>
      </c>
      <c r="E9" s="20">
        <f t="shared" si="4"/>
        <v>1028</v>
      </c>
      <c r="F9" s="23">
        <v>1651</v>
      </c>
      <c r="G9" s="23">
        <v>6432</v>
      </c>
      <c r="H9" s="23">
        <v>6699</v>
      </c>
      <c r="I9" s="25">
        <f t="shared" si="5"/>
        <v>4927.333333333333</v>
      </c>
      <c r="J9" s="13">
        <f t="shared" si="0"/>
        <v>911.55666666666662</v>
      </c>
      <c r="K9" s="14">
        <f t="shared" si="1"/>
        <v>227.88916666666665</v>
      </c>
      <c r="L9" s="14">
        <f t="shared" si="2"/>
        <v>75.963055555555556</v>
      </c>
      <c r="M9" s="17">
        <v>1277</v>
      </c>
      <c r="N9" s="15">
        <f t="shared" si="3"/>
        <v>-365.44333333333338</v>
      </c>
    </row>
    <row r="10" spans="1:14" ht="25.5" customHeight="1" x14ac:dyDescent="0.5">
      <c r="A10" s="22" t="s">
        <v>94</v>
      </c>
      <c r="B10" s="22">
        <v>668</v>
      </c>
      <c r="C10" s="23">
        <v>1741</v>
      </c>
      <c r="D10" s="23">
        <v>1707</v>
      </c>
      <c r="E10" s="20">
        <f t="shared" si="4"/>
        <v>1372</v>
      </c>
      <c r="F10" s="23">
        <v>2216</v>
      </c>
      <c r="G10" s="23">
        <v>7198</v>
      </c>
      <c r="H10" s="23">
        <v>7276</v>
      </c>
      <c r="I10" s="25">
        <f t="shared" si="5"/>
        <v>5563.333333333333</v>
      </c>
      <c r="J10" s="13">
        <f t="shared" si="0"/>
        <v>1029.2166666666665</v>
      </c>
      <c r="K10" s="14">
        <f t="shared" si="1"/>
        <v>257.30416666666662</v>
      </c>
      <c r="L10" s="14">
        <f t="shared" si="2"/>
        <v>85.768055555555534</v>
      </c>
      <c r="M10" s="17">
        <v>1293</v>
      </c>
      <c r="N10" s="15">
        <f t="shared" si="3"/>
        <v>-263.78333333333353</v>
      </c>
    </row>
    <row r="11" spans="1:14" ht="24.75" customHeight="1" x14ac:dyDescent="0.5">
      <c r="A11" s="22" t="s">
        <v>95</v>
      </c>
      <c r="B11" s="22">
        <v>461</v>
      </c>
      <c r="C11" s="23">
        <v>18560</v>
      </c>
      <c r="D11" s="23">
        <v>19771</v>
      </c>
      <c r="E11" s="24">
        <f t="shared" si="4"/>
        <v>12930.666666666666</v>
      </c>
      <c r="F11" s="23">
        <v>3413</v>
      </c>
      <c r="G11" s="23">
        <v>70658</v>
      </c>
      <c r="H11" s="23">
        <v>84448</v>
      </c>
      <c r="I11" s="25">
        <f t="shared" si="5"/>
        <v>52839.666666666664</v>
      </c>
      <c r="J11" s="13">
        <f t="shared" si="0"/>
        <v>9775.3383333333331</v>
      </c>
      <c r="K11" s="14">
        <f t="shared" si="1"/>
        <v>2443.8345833333333</v>
      </c>
      <c r="L11" s="14">
        <f t="shared" si="2"/>
        <v>814.61152777777772</v>
      </c>
      <c r="M11" s="17">
        <v>9140</v>
      </c>
      <c r="N11" s="15">
        <f t="shared" si="3"/>
        <v>635.33833333333314</v>
      </c>
    </row>
    <row r="12" spans="1:14" ht="26.25" customHeight="1" x14ac:dyDescent="0.5">
      <c r="A12" s="22" t="s">
        <v>96</v>
      </c>
      <c r="B12" s="22">
        <v>305</v>
      </c>
      <c r="C12" s="23">
        <v>1351</v>
      </c>
      <c r="D12" s="23">
        <v>1522</v>
      </c>
      <c r="E12" s="24">
        <f t="shared" si="4"/>
        <v>1059.3333333333333</v>
      </c>
      <c r="F12" s="23">
        <v>1415</v>
      </c>
      <c r="G12" s="23">
        <v>5415</v>
      </c>
      <c r="H12" s="23">
        <v>5226</v>
      </c>
      <c r="I12" s="25">
        <f t="shared" si="5"/>
        <v>4018.6666666666665</v>
      </c>
      <c r="J12" s="13">
        <f t="shared" si="0"/>
        <v>743.45333333333326</v>
      </c>
      <c r="K12" s="14">
        <f t="shared" si="1"/>
        <v>185.86333333333332</v>
      </c>
      <c r="L12" s="14">
        <f t="shared" si="2"/>
        <v>61.954444444444441</v>
      </c>
      <c r="M12" s="16">
        <v>949</v>
      </c>
      <c r="N12" s="15">
        <f t="shared" si="3"/>
        <v>-205.54666666666674</v>
      </c>
    </row>
    <row r="13" spans="1:14" s="26" customFormat="1" x14ac:dyDescent="0.5"/>
    <row r="14" spans="1:14" s="26" customFormat="1" x14ac:dyDescent="0.5">
      <c r="N14" s="29" t="s">
        <v>167</v>
      </c>
    </row>
    <row r="15" spans="1:14" s="26" customFormat="1" x14ac:dyDescent="0.5">
      <c r="N15" s="29" t="s">
        <v>168</v>
      </c>
    </row>
    <row r="16" spans="1:14" s="26" customFormat="1" x14ac:dyDescent="0.5">
      <c r="N16" s="29" t="s">
        <v>169</v>
      </c>
    </row>
    <row r="17" s="26" customFormat="1" x14ac:dyDescent="0.5"/>
    <row r="18" s="26" customFormat="1" x14ac:dyDescent="0.5"/>
    <row r="19" s="26" customFormat="1" x14ac:dyDescent="0.5"/>
    <row r="20" s="26" customFormat="1" x14ac:dyDescent="0.5"/>
    <row r="21" s="26" customFormat="1" x14ac:dyDescent="0.5"/>
    <row r="22" s="26" customFormat="1" x14ac:dyDescent="0.5"/>
    <row r="23" s="26" customFormat="1" x14ac:dyDescent="0.5"/>
    <row r="24" s="26" customFormat="1" x14ac:dyDescent="0.5"/>
    <row r="25" s="26" customFormat="1" x14ac:dyDescent="0.5"/>
    <row r="26" s="26" customFormat="1" x14ac:dyDescent="0.5"/>
    <row r="27" s="26" customFormat="1" x14ac:dyDescent="0.5"/>
    <row r="28" s="26" customFormat="1" x14ac:dyDescent="0.5"/>
    <row r="29" s="26" customFormat="1" x14ac:dyDescent="0.5"/>
    <row r="30" s="26" customFormat="1" x14ac:dyDescent="0.5"/>
    <row r="31" s="26" customFormat="1" x14ac:dyDescent="0.5"/>
    <row r="32" s="26" customFormat="1" x14ac:dyDescent="0.5"/>
    <row r="33" s="26" customFormat="1" x14ac:dyDescent="0.5"/>
    <row r="34" s="26" customFormat="1" x14ac:dyDescent="0.5"/>
    <row r="35" s="26" customFormat="1" x14ac:dyDescent="0.5"/>
    <row r="36" s="26" customFormat="1" x14ac:dyDescent="0.5"/>
    <row r="37" s="26" customFormat="1" x14ac:dyDescent="0.5"/>
    <row r="38" s="26" customFormat="1" x14ac:dyDescent="0.5"/>
    <row r="39" s="26" customFormat="1" x14ac:dyDescent="0.5"/>
    <row r="40" s="26" customFormat="1" x14ac:dyDescent="0.5"/>
    <row r="41" s="26" customFormat="1" x14ac:dyDescent="0.5"/>
    <row r="42" s="26" customFormat="1" x14ac:dyDescent="0.5"/>
    <row r="43" s="26" customFormat="1" x14ac:dyDescent="0.5"/>
    <row r="44" s="26" customFormat="1" x14ac:dyDescent="0.5"/>
    <row r="45" s="26" customFormat="1" x14ac:dyDescent="0.5"/>
    <row r="46" s="26" customFormat="1" x14ac:dyDescent="0.5"/>
    <row r="47" s="26" customFormat="1" x14ac:dyDescent="0.5"/>
    <row r="48" s="26" customFormat="1" x14ac:dyDescent="0.5"/>
    <row r="49" s="26" customFormat="1" x14ac:dyDescent="0.5"/>
    <row r="50" s="26" customFormat="1" x14ac:dyDescent="0.5"/>
    <row r="51" s="26" customFormat="1" x14ac:dyDescent="0.5"/>
    <row r="52" s="26" customFormat="1" x14ac:dyDescent="0.5"/>
    <row r="53" s="26" customFormat="1" x14ac:dyDescent="0.5"/>
    <row r="54" s="26" customFormat="1" x14ac:dyDescent="0.5"/>
    <row r="55" s="26" customFormat="1" x14ac:dyDescent="0.5"/>
    <row r="56" s="26" customFormat="1" x14ac:dyDescent="0.5"/>
    <row r="57" s="26" customFormat="1" x14ac:dyDescent="0.5"/>
    <row r="58" s="26" customFormat="1" x14ac:dyDescent="0.5"/>
    <row r="59" s="26" customFormat="1" x14ac:dyDescent="0.5"/>
    <row r="60" s="26" customFormat="1" x14ac:dyDescent="0.5"/>
    <row r="61" s="26" customFormat="1" x14ac:dyDescent="0.5"/>
    <row r="62" s="26" customFormat="1" x14ac:dyDescent="0.5"/>
    <row r="63" s="26" customFormat="1" x14ac:dyDescent="0.5"/>
    <row r="64" s="26" customFormat="1" x14ac:dyDescent="0.5"/>
    <row r="65" s="26" customFormat="1" x14ac:dyDescent="0.5"/>
    <row r="66" s="26" customFormat="1" x14ac:dyDescent="0.5"/>
    <row r="67" s="26" customFormat="1" x14ac:dyDescent="0.5"/>
    <row r="68" s="26" customFormat="1" x14ac:dyDescent="0.5"/>
    <row r="69" s="26" customFormat="1" x14ac:dyDescent="0.5"/>
    <row r="70" s="26" customFormat="1" x14ac:dyDescent="0.5"/>
    <row r="71" s="26" customFormat="1" x14ac:dyDescent="0.5"/>
    <row r="72" s="26" customFormat="1" x14ac:dyDescent="0.5"/>
    <row r="73" s="26" customFormat="1" x14ac:dyDescent="0.5"/>
    <row r="74" s="26" customFormat="1" x14ac:dyDescent="0.5"/>
    <row r="75" s="26" customFormat="1" x14ac:dyDescent="0.5"/>
    <row r="76" s="26" customFormat="1" x14ac:dyDescent="0.5"/>
    <row r="77" s="26" customFormat="1" x14ac:dyDescent="0.5"/>
    <row r="78" s="26" customFormat="1" x14ac:dyDescent="0.5"/>
    <row r="79" s="26" customFormat="1" x14ac:dyDescent="0.5"/>
    <row r="80" s="26" customFormat="1" x14ac:dyDescent="0.5"/>
    <row r="81" s="26" customFormat="1" x14ac:dyDescent="0.5"/>
    <row r="82" s="26" customFormat="1" x14ac:dyDescent="0.5"/>
    <row r="83" s="26" customFormat="1" x14ac:dyDescent="0.5"/>
    <row r="84" s="26" customFormat="1" x14ac:dyDescent="0.5"/>
    <row r="85" s="26" customFormat="1" x14ac:dyDescent="0.5"/>
    <row r="86" s="26" customFormat="1" x14ac:dyDescent="0.5"/>
    <row r="87" s="26" customFormat="1" x14ac:dyDescent="0.5"/>
    <row r="88" s="26" customFormat="1" x14ac:dyDescent="0.5"/>
    <row r="89" s="26" customFormat="1" x14ac:dyDescent="0.5"/>
    <row r="90" s="26" customFormat="1" x14ac:dyDescent="0.5"/>
    <row r="91" s="26" customFormat="1" x14ac:dyDescent="0.5"/>
    <row r="92" s="26" customFormat="1" x14ac:dyDescent="0.5"/>
    <row r="93" s="26" customFormat="1" x14ac:dyDescent="0.5"/>
    <row r="94" s="26" customFormat="1" x14ac:dyDescent="0.5"/>
    <row r="95" s="26" customFormat="1" x14ac:dyDescent="0.5"/>
    <row r="96" s="26" customFormat="1" x14ac:dyDescent="0.5"/>
    <row r="97" s="26" customFormat="1" x14ac:dyDescent="0.5"/>
    <row r="98" s="26" customFormat="1" x14ac:dyDescent="0.5"/>
    <row r="99" s="26" customFormat="1" x14ac:dyDescent="0.5"/>
    <row r="100" s="26" customFormat="1" x14ac:dyDescent="0.5"/>
    <row r="101" s="26" customFormat="1" x14ac:dyDescent="0.5"/>
    <row r="102" s="26" customFormat="1" x14ac:dyDescent="0.5"/>
    <row r="103" s="26" customFormat="1" x14ac:dyDescent="0.5"/>
    <row r="104" s="26" customFormat="1" x14ac:dyDescent="0.5"/>
    <row r="105" s="26" customFormat="1" x14ac:dyDescent="0.5"/>
    <row r="106" s="26" customFormat="1" x14ac:dyDescent="0.5"/>
    <row r="107" s="26" customFormat="1" x14ac:dyDescent="0.5"/>
    <row r="108" s="26" customFormat="1" x14ac:dyDescent="0.5"/>
    <row r="109" s="26" customFormat="1" x14ac:dyDescent="0.5"/>
    <row r="110" s="26" customFormat="1" x14ac:dyDescent="0.5"/>
    <row r="111" s="26" customFormat="1" x14ac:dyDescent="0.5"/>
    <row r="112" s="26" customFormat="1" x14ac:dyDescent="0.5"/>
    <row r="113" s="26" customFormat="1" x14ac:dyDescent="0.5"/>
    <row r="114" s="26" customFormat="1" x14ac:dyDescent="0.5"/>
    <row r="115" s="26" customFormat="1" x14ac:dyDescent="0.5"/>
    <row r="116" s="26" customFormat="1" x14ac:dyDescent="0.5"/>
    <row r="117" s="26" customFormat="1" x14ac:dyDescent="0.5"/>
    <row r="118" s="26" customFormat="1" x14ac:dyDescent="0.5"/>
    <row r="119" s="26" customFormat="1" x14ac:dyDescent="0.5"/>
    <row r="120" s="26" customFormat="1" x14ac:dyDescent="0.5"/>
    <row r="121" s="26" customFormat="1" x14ac:dyDescent="0.5"/>
    <row r="122" s="26" customFormat="1" x14ac:dyDescent="0.5"/>
    <row r="123" s="26" customFormat="1" x14ac:dyDescent="0.5"/>
    <row r="124" s="26" customFormat="1" x14ac:dyDescent="0.5"/>
    <row r="125" s="26" customFormat="1" x14ac:dyDescent="0.5"/>
    <row r="126" s="26" customFormat="1" x14ac:dyDescent="0.5"/>
    <row r="127" s="26" customFormat="1" x14ac:dyDescent="0.5"/>
    <row r="128" s="26" customFormat="1" x14ac:dyDescent="0.5"/>
    <row r="129" s="26" customFormat="1" x14ac:dyDescent="0.5"/>
    <row r="130" s="26" customFormat="1" x14ac:dyDescent="0.5"/>
    <row r="131" s="26" customFormat="1" x14ac:dyDescent="0.5"/>
    <row r="132" s="26" customFormat="1" x14ac:dyDescent="0.5"/>
    <row r="133" s="26" customFormat="1" x14ac:dyDescent="0.5"/>
    <row r="134" s="26" customFormat="1" x14ac:dyDescent="0.5"/>
    <row r="135" s="26" customFormat="1" x14ac:dyDescent="0.5"/>
    <row r="136" s="26" customFormat="1" x14ac:dyDescent="0.5"/>
    <row r="137" s="26" customFormat="1" x14ac:dyDescent="0.5"/>
    <row r="138" s="26" customFormat="1" x14ac:dyDescent="0.5"/>
    <row r="139" s="26" customFormat="1" x14ac:dyDescent="0.5"/>
    <row r="140" s="26" customFormat="1" x14ac:dyDescent="0.5"/>
    <row r="141" s="26" customFormat="1" x14ac:dyDescent="0.5"/>
    <row r="142" s="26" customFormat="1" x14ac:dyDescent="0.5"/>
    <row r="143" s="26" customFormat="1" x14ac:dyDescent="0.5"/>
    <row r="144" s="26" customFormat="1" x14ac:dyDescent="0.5"/>
    <row r="145" s="26" customFormat="1" x14ac:dyDescent="0.5"/>
    <row r="146" s="26" customFormat="1" x14ac:dyDescent="0.5"/>
    <row r="147" s="26" customFormat="1" x14ac:dyDescent="0.5"/>
    <row r="148" s="26" customFormat="1" x14ac:dyDescent="0.5"/>
    <row r="149" s="26" customFormat="1" x14ac:dyDescent="0.5"/>
    <row r="150" s="26" customFormat="1" x14ac:dyDescent="0.5"/>
    <row r="151" s="26" customFormat="1" x14ac:dyDescent="0.5"/>
    <row r="152" s="26" customFormat="1" x14ac:dyDescent="0.5"/>
    <row r="153" s="26" customFormat="1" x14ac:dyDescent="0.5"/>
    <row r="154" s="26" customFormat="1" x14ac:dyDescent="0.5"/>
    <row r="155" s="26" customFormat="1" x14ac:dyDescent="0.5"/>
    <row r="156" s="26" customFormat="1" x14ac:dyDescent="0.5"/>
    <row r="157" s="26" customFormat="1" x14ac:dyDescent="0.5"/>
    <row r="158" s="26" customFormat="1" x14ac:dyDescent="0.5"/>
    <row r="159" s="26" customFormat="1" x14ac:dyDescent="0.5"/>
    <row r="160" s="26" customFormat="1" x14ac:dyDescent="0.5"/>
    <row r="161" s="26" customFormat="1" x14ac:dyDescent="0.5"/>
    <row r="162" s="26" customFormat="1" x14ac:dyDescent="0.5"/>
    <row r="163" s="26" customFormat="1" x14ac:dyDescent="0.5"/>
    <row r="164" s="26" customFormat="1" x14ac:dyDescent="0.5"/>
    <row r="165" s="26" customFormat="1" x14ac:dyDescent="0.5"/>
    <row r="166" s="26" customFormat="1" x14ac:dyDescent="0.5"/>
    <row r="167" s="26" customFormat="1" x14ac:dyDescent="0.5"/>
    <row r="168" s="26" customFormat="1" x14ac:dyDescent="0.5"/>
    <row r="169" s="26" customFormat="1" x14ac:dyDescent="0.5"/>
    <row r="170" s="26" customFormat="1" x14ac:dyDescent="0.5"/>
    <row r="171" s="26" customFormat="1" x14ac:dyDescent="0.5"/>
    <row r="172" s="26" customFormat="1" x14ac:dyDescent="0.5"/>
    <row r="173" s="26" customFormat="1" x14ac:dyDescent="0.5"/>
    <row r="174" s="26" customFormat="1" x14ac:dyDescent="0.5"/>
    <row r="175" s="26" customFormat="1" x14ac:dyDescent="0.5"/>
    <row r="176" s="26" customFormat="1" x14ac:dyDescent="0.5"/>
    <row r="177" s="26" customFormat="1" x14ac:dyDescent="0.5"/>
    <row r="178" s="26" customFormat="1" x14ac:dyDescent="0.5"/>
    <row r="179" s="26" customFormat="1" x14ac:dyDescent="0.5"/>
    <row r="180" s="26" customFormat="1" x14ac:dyDescent="0.5"/>
    <row r="181" s="26" customFormat="1" x14ac:dyDescent="0.5"/>
    <row r="182" s="26" customFormat="1" x14ac:dyDescent="0.5"/>
    <row r="183" s="26" customFormat="1" x14ac:dyDescent="0.5"/>
    <row r="184" s="26" customFormat="1" x14ac:dyDescent="0.5"/>
    <row r="185" s="26" customFormat="1" x14ac:dyDescent="0.5"/>
    <row r="186" s="26" customFormat="1" x14ac:dyDescent="0.5"/>
    <row r="187" s="26" customFormat="1" x14ac:dyDescent="0.5"/>
    <row r="188" s="26" customFormat="1" x14ac:dyDescent="0.5"/>
    <row r="189" s="26" customFormat="1" x14ac:dyDescent="0.5"/>
    <row r="190" s="26" customFormat="1" x14ac:dyDescent="0.5"/>
    <row r="191" s="26" customFormat="1" x14ac:dyDescent="0.5"/>
    <row r="192" s="26" customFormat="1" x14ac:dyDescent="0.5"/>
    <row r="193" s="26" customFormat="1" x14ac:dyDescent="0.5"/>
    <row r="194" s="26" customFormat="1" x14ac:dyDescent="0.5"/>
    <row r="195" s="26" customFormat="1" x14ac:dyDescent="0.5"/>
    <row r="196" s="26" customFormat="1" x14ac:dyDescent="0.5"/>
    <row r="197" s="26" customFormat="1" x14ac:dyDescent="0.5"/>
    <row r="198" s="26" customFormat="1" x14ac:dyDescent="0.5"/>
    <row r="199" s="26" customFormat="1" x14ac:dyDescent="0.5"/>
    <row r="200" s="26" customFormat="1" x14ac:dyDescent="0.5"/>
    <row r="201" s="26" customFormat="1" x14ac:dyDescent="0.5"/>
    <row r="202" s="26" customFormat="1" x14ac:dyDescent="0.5"/>
    <row r="203" s="26" customFormat="1" x14ac:dyDescent="0.5"/>
    <row r="204" s="26" customFormat="1" x14ac:dyDescent="0.5"/>
    <row r="205" s="26" customFormat="1" x14ac:dyDescent="0.5"/>
    <row r="206" s="26" customFormat="1" x14ac:dyDescent="0.5"/>
    <row r="207" s="26" customFormat="1" x14ac:dyDescent="0.5"/>
    <row r="208" s="26" customFormat="1" x14ac:dyDescent="0.5"/>
    <row r="209" s="26" customFormat="1" x14ac:dyDescent="0.5"/>
    <row r="210" s="26" customFormat="1" x14ac:dyDescent="0.5"/>
    <row r="211" s="26" customFormat="1" x14ac:dyDescent="0.5"/>
    <row r="212" s="26" customFormat="1" x14ac:dyDescent="0.5"/>
    <row r="213" s="26" customFormat="1" x14ac:dyDescent="0.5"/>
    <row r="214" s="26" customFormat="1" x14ac:dyDescent="0.5"/>
    <row r="215" s="26" customFormat="1" x14ac:dyDescent="0.5"/>
    <row r="216" s="26" customFormat="1" x14ac:dyDescent="0.5"/>
    <row r="217" s="26" customFormat="1" x14ac:dyDescent="0.5"/>
    <row r="218" s="26" customFormat="1" x14ac:dyDescent="0.5"/>
    <row r="219" s="26" customFormat="1" x14ac:dyDescent="0.5"/>
    <row r="220" s="26" customFormat="1" x14ac:dyDescent="0.5"/>
    <row r="221" s="26" customFormat="1" x14ac:dyDescent="0.5"/>
    <row r="222" s="26" customFormat="1" x14ac:dyDescent="0.5"/>
    <row r="223" s="26" customFormat="1" x14ac:dyDescent="0.5"/>
    <row r="224" s="26" customFormat="1" x14ac:dyDescent="0.5"/>
    <row r="225" s="26" customFormat="1" x14ac:dyDescent="0.5"/>
    <row r="226" s="26" customFormat="1" x14ac:dyDescent="0.5"/>
    <row r="227" s="26" customFormat="1" x14ac:dyDescent="0.5"/>
    <row r="228" s="26" customFormat="1" x14ac:dyDescent="0.5"/>
    <row r="229" s="26" customFormat="1" x14ac:dyDescent="0.5"/>
    <row r="230" s="26" customFormat="1" x14ac:dyDescent="0.5"/>
    <row r="231" s="26" customFormat="1" x14ac:dyDescent="0.5"/>
    <row r="232" s="26" customFormat="1" x14ac:dyDescent="0.5"/>
    <row r="233" s="26" customFormat="1" x14ac:dyDescent="0.5"/>
    <row r="234" s="26" customFormat="1" x14ac:dyDescent="0.5"/>
    <row r="235" s="26" customFormat="1" x14ac:dyDescent="0.5"/>
    <row r="236" s="26" customFormat="1" x14ac:dyDescent="0.5"/>
    <row r="237" s="26" customFormat="1" x14ac:dyDescent="0.5"/>
    <row r="238" s="26" customFormat="1" x14ac:dyDescent="0.5"/>
    <row r="239" s="26" customFormat="1" x14ac:dyDescent="0.5"/>
    <row r="240" s="26" customFormat="1" x14ac:dyDescent="0.5"/>
    <row r="241" s="26" customFormat="1" x14ac:dyDescent="0.5"/>
    <row r="242" s="26" customFormat="1" x14ac:dyDescent="0.5"/>
    <row r="243" s="26" customFormat="1" x14ac:dyDescent="0.5"/>
    <row r="244" s="26" customFormat="1" x14ac:dyDescent="0.5"/>
    <row r="245" s="26" customFormat="1" x14ac:dyDescent="0.5"/>
    <row r="246" s="26" customFormat="1" x14ac:dyDescent="0.5"/>
    <row r="247" s="26" customFormat="1" x14ac:dyDescent="0.5"/>
    <row r="248" s="26" customFormat="1" x14ac:dyDescent="0.5"/>
    <row r="249" s="26" customFormat="1" x14ac:dyDescent="0.5"/>
    <row r="250" s="26" customFormat="1" x14ac:dyDescent="0.5"/>
    <row r="251" s="26" customFormat="1" x14ac:dyDescent="0.5"/>
    <row r="252" s="26" customFormat="1" x14ac:dyDescent="0.5"/>
    <row r="253" s="26" customFormat="1" x14ac:dyDescent="0.5"/>
    <row r="254" s="26" customFormat="1" x14ac:dyDescent="0.5"/>
    <row r="255" s="26" customFormat="1" x14ac:dyDescent="0.5"/>
    <row r="256" s="26" customFormat="1" x14ac:dyDescent="0.5"/>
    <row r="257" s="26" customFormat="1" x14ac:dyDescent="0.5"/>
    <row r="258" s="26" customFormat="1" x14ac:dyDescent="0.5"/>
    <row r="259" s="26" customFormat="1" x14ac:dyDescent="0.5"/>
    <row r="260" s="26" customFormat="1" x14ac:dyDescent="0.5"/>
    <row r="261" s="26" customFormat="1" x14ac:dyDescent="0.5"/>
    <row r="262" s="26" customFormat="1" x14ac:dyDescent="0.5"/>
    <row r="263" s="26" customFormat="1" x14ac:dyDescent="0.5"/>
    <row r="264" s="26" customFormat="1" x14ac:dyDescent="0.5"/>
    <row r="265" s="26" customFormat="1" x14ac:dyDescent="0.5"/>
    <row r="266" s="26" customFormat="1" x14ac:dyDescent="0.5"/>
    <row r="267" s="26" customFormat="1" x14ac:dyDescent="0.5"/>
    <row r="268" s="26" customFormat="1" x14ac:dyDescent="0.5"/>
    <row r="269" s="26" customFormat="1" x14ac:dyDescent="0.5"/>
    <row r="270" s="26" customFormat="1" x14ac:dyDescent="0.5"/>
    <row r="271" s="26" customFormat="1" x14ac:dyDescent="0.5"/>
    <row r="272" s="26" customFormat="1" x14ac:dyDescent="0.5"/>
    <row r="273" s="26" customFormat="1" x14ac:dyDescent="0.5"/>
    <row r="274" s="26" customFormat="1" x14ac:dyDescent="0.5"/>
    <row r="275" s="26" customFormat="1" x14ac:dyDescent="0.5"/>
    <row r="276" s="26" customFormat="1" x14ac:dyDescent="0.5"/>
    <row r="277" s="26" customFormat="1" x14ac:dyDescent="0.5"/>
    <row r="278" s="26" customFormat="1" x14ac:dyDescent="0.5"/>
    <row r="279" s="26" customFormat="1" x14ac:dyDescent="0.5"/>
    <row r="280" s="26" customFormat="1" x14ac:dyDescent="0.5"/>
    <row r="281" s="26" customFormat="1" x14ac:dyDescent="0.5"/>
    <row r="282" s="26" customFormat="1" x14ac:dyDescent="0.5"/>
    <row r="283" s="26" customFormat="1" x14ac:dyDescent="0.5"/>
    <row r="284" s="26" customFormat="1" x14ac:dyDescent="0.5"/>
    <row r="285" s="26" customFormat="1" x14ac:dyDescent="0.5"/>
    <row r="286" s="26" customFormat="1" x14ac:dyDescent="0.5"/>
    <row r="287" s="26" customFormat="1" x14ac:dyDescent="0.5"/>
    <row r="288" s="26" customFormat="1" x14ac:dyDescent="0.5"/>
    <row r="289" s="26" customFormat="1" x14ac:dyDescent="0.5"/>
    <row r="290" s="26" customFormat="1" x14ac:dyDescent="0.5"/>
    <row r="291" s="26" customFormat="1" x14ac:dyDescent="0.5"/>
    <row r="292" s="26" customFormat="1" x14ac:dyDescent="0.5"/>
    <row r="293" s="26" customFormat="1" x14ac:dyDescent="0.5"/>
    <row r="294" s="26" customFormat="1" x14ac:dyDescent="0.5"/>
    <row r="295" s="26" customFormat="1" x14ac:dyDescent="0.5"/>
    <row r="296" s="26" customFormat="1" x14ac:dyDescent="0.5"/>
    <row r="297" s="26" customFormat="1" x14ac:dyDescent="0.5"/>
    <row r="298" s="26" customFormat="1" x14ac:dyDescent="0.5"/>
    <row r="299" s="26" customFormat="1" x14ac:dyDescent="0.5"/>
    <row r="300" s="26" customFormat="1" x14ac:dyDescent="0.5"/>
    <row r="301" s="26" customFormat="1" x14ac:dyDescent="0.5"/>
    <row r="302" s="26" customFormat="1" x14ac:dyDescent="0.5"/>
    <row r="303" s="26" customFormat="1" x14ac:dyDescent="0.5"/>
    <row r="304" s="26" customFormat="1" x14ac:dyDescent="0.5"/>
    <row r="305" s="26" customFormat="1" x14ac:dyDescent="0.5"/>
    <row r="306" s="26" customFormat="1" x14ac:dyDescent="0.5"/>
    <row r="307" s="26" customFormat="1" x14ac:dyDescent="0.5"/>
    <row r="308" s="26" customFormat="1" x14ac:dyDescent="0.5"/>
    <row r="309" s="26" customFormat="1" x14ac:dyDescent="0.5"/>
    <row r="310" s="26" customFormat="1" x14ac:dyDescent="0.5"/>
    <row r="311" s="26" customFormat="1" x14ac:dyDescent="0.5"/>
    <row r="312" s="26" customFormat="1" x14ac:dyDescent="0.5"/>
    <row r="313" s="26" customFormat="1" x14ac:dyDescent="0.5"/>
    <row r="314" s="26" customFormat="1" x14ac:dyDescent="0.5"/>
    <row r="315" s="26" customFormat="1" x14ac:dyDescent="0.5"/>
    <row r="316" s="26" customFormat="1" x14ac:dyDescent="0.5"/>
    <row r="317" s="26" customFormat="1" x14ac:dyDescent="0.5"/>
    <row r="318" s="26" customFormat="1" x14ac:dyDescent="0.5"/>
    <row r="319" s="26" customFormat="1" x14ac:dyDescent="0.5"/>
    <row r="320" s="26" customFormat="1" x14ac:dyDescent="0.5"/>
    <row r="321" s="26" customFormat="1" x14ac:dyDescent="0.5"/>
    <row r="322" s="26" customFormat="1" x14ac:dyDescent="0.5"/>
    <row r="323" s="26" customFormat="1" x14ac:dyDescent="0.5"/>
    <row r="324" s="26" customFormat="1" x14ac:dyDescent="0.5"/>
    <row r="325" s="26" customFormat="1" x14ac:dyDescent="0.5"/>
    <row r="326" s="26" customFormat="1" x14ac:dyDescent="0.5"/>
    <row r="327" s="26" customFormat="1" x14ac:dyDescent="0.5"/>
    <row r="328" s="26" customFormat="1" x14ac:dyDescent="0.5"/>
    <row r="329" s="26" customFormat="1" x14ac:dyDescent="0.5"/>
    <row r="330" s="26" customFormat="1" x14ac:dyDescent="0.5"/>
    <row r="331" s="26" customFormat="1" x14ac:dyDescent="0.5"/>
    <row r="332" s="26" customFormat="1" x14ac:dyDescent="0.5"/>
    <row r="333" s="26" customFormat="1" x14ac:dyDescent="0.5"/>
    <row r="334" s="26" customFormat="1" x14ac:dyDescent="0.5"/>
    <row r="335" s="26" customFormat="1" x14ac:dyDescent="0.5"/>
    <row r="336" s="26" customFormat="1" x14ac:dyDescent="0.5"/>
    <row r="337" s="26" customFormat="1" x14ac:dyDescent="0.5"/>
    <row r="338" s="26" customFormat="1" x14ac:dyDescent="0.5"/>
    <row r="339" s="26" customFormat="1" x14ac:dyDescent="0.5"/>
    <row r="340" s="26" customFormat="1" x14ac:dyDescent="0.5"/>
    <row r="341" s="26" customFormat="1" x14ac:dyDescent="0.5"/>
    <row r="342" s="26" customFormat="1" x14ac:dyDescent="0.5"/>
    <row r="343" s="26" customFormat="1" x14ac:dyDescent="0.5"/>
    <row r="344" s="26" customFormat="1" x14ac:dyDescent="0.5"/>
    <row r="345" s="26" customFormat="1" x14ac:dyDescent="0.5"/>
    <row r="346" s="26" customFormat="1" x14ac:dyDescent="0.5"/>
    <row r="347" s="26" customFormat="1" x14ac:dyDescent="0.5"/>
    <row r="348" s="26" customFormat="1" x14ac:dyDescent="0.5"/>
    <row r="349" s="26" customFormat="1" x14ac:dyDescent="0.5"/>
    <row r="350" s="26" customFormat="1" x14ac:dyDescent="0.5"/>
    <row r="351" s="26" customFormat="1" x14ac:dyDescent="0.5"/>
    <row r="352" s="26" customFormat="1" x14ac:dyDescent="0.5"/>
    <row r="353" s="26" customFormat="1" x14ac:dyDescent="0.5"/>
    <row r="354" s="26" customFormat="1" x14ac:dyDescent="0.5"/>
    <row r="355" s="26" customFormat="1" x14ac:dyDescent="0.5"/>
    <row r="356" s="26" customFormat="1" x14ac:dyDescent="0.5"/>
    <row r="357" s="26" customFormat="1" x14ac:dyDescent="0.5"/>
    <row r="358" s="26" customFormat="1" x14ac:dyDescent="0.5"/>
    <row r="359" s="26" customFormat="1" x14ac:dyDescent="0.5"/>
    <row r="360" s="26" customFormat="1" x14ac:dyDescent="0.5"/>
    <row r="361" s="26" customFormat="1" x14ac:dyDescent="0.5"/>
    <row r="362" s="26" customFormat="1" x14ac:dyDescent="0.5"/>
    <row r="363" s="26" customFormat="1" x14ac:dyDescent="0.5"/>
    <row r="364" s="26" customFormat="1" x14ac:dyDescent="0.5"/>
    <row r="365" s="26" customFormat="1" x14ac:dyDescent="0.5"/>
    <row r="366" s="26" customFormat="1" x14ac:dyDescent="0.5"/>
    <row r="367" s="26" customFormat="1" x14ac:dyDescent="0.5"/>
    <row r="368" s="26" customFormat="1" x14ac:dyDescent="0.5"/>
    <row r="369" s="26" customFormat="1" x14ac:dyDescent="0.5"/>
    <row r="370" s="26" customFormat="1" x14ac:dyDescent="0.5"/>
    <row r="371" s="26" customFormat="1" x14ac:dyDescent="0.5"/>
    <row r="372" s="26" customFormat="1" x14ac:dyDescent="0.5"/>
    <row r="373" s="26" customFormat="1" x14ac:dyDescent="0.5"/>
    <row r="374" s="26" customFormat="1" x14ac:dyDescent="0.5"/>
    <row r="375" s="26" customFormat="1" x14ac:dyDescent="0.5"/>
    <row r="376" s="26" customFormat="1" x14ac:dyDescent="0.5"/>
    <row r="377" s="26" customFormat="1" x14ac:dyDescent="0.5"/>
    <row r="378" s="26" customFormat="1" x14ac:dyDescent="0.5"/>
    <row r="379" s="26" customFormat="1" x14ac:dyDescent="0.5"/>
    <row r="380" s="26" customFormat="1" x14ac:dyDescent="0.5"/>
    <row r="381" s="26" customFormat="1" x14ac:dyDescent="0.5"/>
    <row r="382" s="26" customFormat="1" x14ac:dyDescent="0.5"/>
    <row r="383" s="26" customFormat="1" x14ac:dyDescent="0.5"/>
    <row r="384" s="26" customFormat="1" x14ac:dyDescent="0.5"/>
    <row r="385" s="26" customFormat="1" x14ac:dyDescent="0.5"/>
    <row r="386" s="26" customFormat="1" x14ac:dyDescent="0.5"/>
    <row r="387" s="26" customFormat="1" x14ac:dyDescent="0.5"/>
    <row r="388" s="26" customFormat="1" x14ac:dyDescent="0.5"/>
    <row r="389" s="26" customFormat="1" x14ac:dyDescent="0.5"/>
    <row r="390" s="26" customFormat="1" x14ac:dyDescent="0.5"/>
    <row r="391" s="26" customFormat="1" x14ac:dyDescent="0.5"/>
    <row r="392" s="26" customFormat="1" x14ac:dyDescent="0.5"/>
    <row r="393" s="26" customFormat="1" x14ac:dyDescent="0.5"/>
    <row r="394" s="26" customFormat="1" x14ac:dyDescent="0.5"/>
    <row r="395" s="26" customFormat="1" x14ac:dyDescent="0.5"/>
    <row r="396" s="26" customFormat="1" x14ac:dyDescent="0.5"/>
    <row r="397" s="26" customFormat="1" x14ac:dyDescent="0.5"/>
    <row r="398" s="26" customFormat="1" x14ac:dyDescent="0.5"/>
    <row r="399" s="26" customFormat="1" x14ac:dyDescent="0.5"/>
    <row r="400" s="26" customFormat="1" x14ac:dyDescent="0.5"/>
    <row r="401" s="26" customFormat="1" x14ac:dyDescent="0.5"/>
    <row r="402" s="26" customFormat="1" x14ac:dyDescent="0.5"/>
    <row r="403" s="26" customFormat="1" x14ac:dyDescent="0.5"/>
    <row r="404" s="26" customFormat="1" x14ac:dyDescent="0.5"/>
    <row r="405" s="26" customFormat="1" x14ac:dyDescent="0.5"/>
    <row r="406" s="26" customFormat="1" x14ac:dyDescent="0.5"/>
    <row r="407" s="26" customFormat="1" x14ac:dyDescent="0.5"/>
    <row r="408" s="26" customFormat="1" x14ac:dyDescent="0.5"/>
    <row r="409" s="26" customFormat="1" x14ac:dyDescent="0.5"/>
    <row r="410" s="26" customFormat="1" x14ac:dyDescent="0.5"/>
    <row r="411" s="26" customFormat="1" x14ac:dyDescent="0.5"/>
    <row r="412" s="26" customFormat="1" x14ac:dyDescent="0.5"/>
    <row r="413" s="26" customFormat="1" x14ac:dyDescent="0.5"/>
    <row r="414" s="26" customFormat="1" x14ac:dyDescent="0.5"/>
    <row r="415" s="26" customFormat="1" x14ac:dyDescent="0.5"/>
    <row r="416" s="26" customFormat="1" x14ac:dyDescent="0.5"/>
    <row r="417" s="26" customFormat="1" x14ac:dyDescent="0.5"/>
    <row r="418" s="26" customFormat="1" x14ac:dyDescent="0.5"/>
    <row r="419" s="26" customFormat="1" x14ac:dyDescent="0.5"/>
    <row r="420" s="26" customFormat="1" x14ac:dyDescent="0.5"/>
    <row r="421" s="26" customFormat="1" x14ac:dyDescent="0.5"/>
    <row r="422" s="26" customFormat="1" x14ac:dyDescent="0.5"/>
    <row r="423" s="26" customFormat="1" x14ac:dyDescent="0.5"/>
    <row r="424" s="26" customFormat="1" x14ac:dyDescent="0.5"/>
    <row r="425" s="26" customFormat="1" x14ac:dyDescent="0.5"/>
    <row r="426" s="26" customFormat="1" x14ac:dyDescent="0.5"/>
    <row r="427" s="26" customFormat="1" x14ac:dyDescent="0.5"/>
    <row r="428" s="26" customFormat="1" x14ac:dyDescent="0.5"/>
    <row r="429" s="26" customFormat="1" x14ac:dyDescent="0.5"/>
    <row r="430" s="26" customFormat="1" x14ac:dyDescent="0.5"/>
    <row r="431" s="26" customFormat="1" x14ac:dyDescent="0.5"/>
    <row r="432" s="26" customFormat="1" x14ac:dyDescent="0.5"/>
    <row r="433" s="26" customFormat="1" x14ac:dyDescent="0.5"/>
    <row r="434" s="26" customFormat="1" x14ac:dyDescent="0.5"/>
    <row r="435" s="26" customFormat="1" x14ac:dyDescent="0.5"/>
    <row r="436" s="26" customFormat="1" x14ac:dyDescent="0.5"/>
    <row r="437" s="26" customFormat="1" x14ac:dyDescent="0.5"/>
    <row r="438" s="26" customFormat="1" x14ac:dyDescent="0.5"/>
    <row r="439" s="26" customFormat="1" x14ac:dyDescent="0.5"/>
    <row r="440" s="26" customFormat="1" x14ac:dyDescent="0.5"/>
    <row r="441" s="26" customFormat="1" x14ac:dyDescent="0.5"/>
    <row r="442" s="26" customFormat="1" x14ac:dyDescent="0.5"/>
    <row r="443" s="26" customFormat="1" x14ac:dyDescent="0.5"/>
    <row r="444" s="26" customFormat="1" x14ac:dyDescent="0.5"/>
    <row r="445" s="26" customFormat="1" x14ac:dyDescent="0.5"/>
    <row r="446" s="26" customFormat="1" x14ac:dyDescent="0.5"/>
    <row r="447" s="26" customFormat="1" x14ac:dyDescent="0.5"/>
    <row r="448" s="26" customFormat="1" x14ac:dyDescent="0.5"/>
    <row r="449" s="26" customFormat="1" x14ac:dyDescent="0.5"/>
    <row r="450" s="26" customFormat="1" x14ac:dyDescent="0.5"/>
    <row r="451" s="26" customFormat="1" x14ac:dyDescent="0.5"/>
    <row r="452" s="26" customFormat="1" x14ac:dyDescent="0.5"/>
    <row r="453" s="26" customFormat="1" x14ac:dyDescent="0.5"/>
    <row r="454" s="26" customFormat="1" x14ac:dyDescent="0.5"/>
    <row r="455" s="26" customFormat="1" x14ac:dyDescent="0.5"/>
    <row r="456" s="26" customFormat="1" x14ac:dyDescent="0.5"/>
    <row r="457" s="26" customFormat="1" x14ac:dyDescent="0.5"/>
    <row r="458" s="26" customFormat="1" x14ac:dyDescent="0.5"/>
    <row r="459" s="26" customFormat="1" x14ac:dyDescent="0.5"/>
    <row r="460" s="26" customFormat="1" x14ac:dyDescent="0.5"/>
    <row r="461" s="26" customFormat="1" x14ac:dyDescent="0.5"/>
    <row r="462" s="26" customFormat="1" x14ac:dyDescent="0.5"/>
    <row r="463" s="26" customFormat="1" x14ac:dyDescent="0.5"/>
    <row r="464" s="26" customFormat="1" x14ac:dyDescent="0.5"/>
    <row r="465" s="26" customFormat="1" x14ac:dyDescent="0.5"/>
    <row r="466" s="26" customFormat="1" x14ac:dyDescent="0.5"/>
    <row r="467" s="26" customFormat="1" x14ac:dyDescent="0.5"/>
    <row r="468" s="26" customFormat="1" x14ac:dyDescent="0.5"/>
    <row r="469" s="26" customFormat="1" x14ac:dyDescent="0.5"/>
    <row r="470" s="26" customFormat="1" x14ac:dyDescent="0.5"/>
    <row r="471" s="26" customFormat="1" x14ac:dyDescent="0.5"/>
    <row r="472" s="26" customFormat="1" x14ac:dyDescent="0.5"/>
    <row r="473" s="26" customFormat="1" x14ac:dyDescent="0.5"/>
    <row r="474" s="26" customFormat="1" x14ac:dyDescent="0.5"/>
    <row r="475" s="26" customFormat="1" x14ac:dyDescent="0.5"/>
    <row r="476" s="26" customFormat="1" x14ac:dyDescent="0.5"/>
    <row r="477" s="26" customFormat="1" x14ac:dyDescent="0.5"/>
    <row r="478" s="26" customFormat="1" x14ac:dyDescent="0.5"/>
    <row r="479" s="26" customFormat="1" x14ac:dyDescent="0.5"/>
    <row r="480" s="26" customFormat="1" x14ac:dyDescent="0.5"/>
    <row r="481" s="26" customFormat="1" x14ac:dyDescent="0.5"/>
    <row r="482" s="26" customFormat="1" x14ac:dyDescent="0.5"/>
    <row r="483" s="26" customFormat="1" x14ac:dyDescent="0.5"/>
    <row r="484" s="26" customFormat="1" x14ac:dyDescent="0.5"/>
    <row r="485" s="26" customFormat="1" x14ac:dyDescent="0.5"/>
    <row r="486" s="26" customFormat="1" x14ac:dyDescent="0.5"/>
    <row r="487" s="26" customFormat="1" x14ac:dyDescent="0.5"/>
    <row r="488" s="26" customFormat="1" x14ac:dyDescent="0.5"/>
    <row r="489" s="26" customFormat="1" x14ac:dyDescent="0.5"/>
    <row r="490" s="26" customFormat="1" x14ac:dyDescent="0.5"/>
    <row r="491" s="26" customFormat="1" x14ac:dyDescent="0.5"/>
    <row r="492" s="26" customFormat="1" x14ac:dyDescent="0.5"/>
    <row r="493" s="26" customFormat="1" x14ac:dyDescent="0.5"/>
    <row r="494" s="26" customFormat="1" x14ac:dyDescent="0.5"/>
    <row r="495" s="26" customFormat="1" x14ac:dyDescent="0.5"/>
    <row r="496" s="26" customFormat="1" x14ac:dyDescent="0.5"/>
    <row r="497" s="26" customFormat="1" x14ac:dyDescent="0.5"/>
    <row r="498" s="26" customFormat="1" x14ac:dyDescent="0.5"/>
    <row r="499" s="26" customFormat="1" x14ac:dyDescent="0.5"/>
    <row r="500" s="26" customFormat="1" x14ac:dyDescent="0.5"/>
    <row r="501" s="26" customFormat="1" x14ac:dyDescent="0.5"/>
    <row r="502" s="26" customFormat="1" x14ac:dyDescent="0.5"/>
    <row r="503" s="26" customFormat="1" x14ac:dyDescent="0.5"/>
    <row r="504" s="26" customFormat="1" x14ac:dyDescent="0.5"/>
    <row r="505" s="26" customFormat="1" x14ac:dyDescent="0.5"/>
    <row r="506" s="26" customFormat="1" x14ac:dyDescent="0.5"/>
    <row r="507" s="26" customFormat="1" x14ac:dyDescent="0.5"/>
    <row r="508" s="26" customFormat="1" x14ac:dyDescent="0.5"/>
    <row r="509" s="26" customFormat="1" x14ac:dyDescent="0.5"/>
    <row r="510" s="26" customFormat="1" x14ac:dyDescent="0.5"/>
    <row r="511" s="26" customFormat="1" x14ac:dyDescent="0.5"/>
    <row r="512" s="26" customFormat="1" x14ac:dyDescent="0.5"/>
    <row r="513" s="26" customFormat="1" x14ac:dyDescent="0.5"/>
    <row r="514" s="26" customFormat="1" x14ac:dyDescent="0.5"/>
    <row r="515" s="26" customFormat="1" x14ac:dyDescent="0.5"/>
    <row r="516" s="26" customFormat="1" x14ac:dyDescent="0.5"/>
    <row r="517" s="26" customFormat="1" x14ac:dyDescent="0.5"/>
    <row r="518" s="26" customFormat="1" x14ac:dyDescent="0.5"/>
    <row r="519" s="26" customFormat="1" x14ac:dyDescent="0.5"/>
    <row r="520" s="26" customFormat="1" x14ac:dyDescent="0.5"/>
    <row r="521" s="26" customFormat="1" x14ac:dyDescent="0.5"/>
    <row r="522" s="26" customFormat="1" x14ac:dyDescent="0.5"/>
    <row r="523" s="26" customFormat="1" x14ac:dyDescent="0.5"/>
    <row r="524" s="26" customFormat="1" x14ac:dyDescent="0.5"/>
    <row r="525" s="26" customFormat="1" x14ac:dyDescent="0.5"/>
    <row r="526" s="26" customFormat="1" x14ac:dyDescent="0.5"/>
    <row r="527" s="26" customFormat="1" x14ac:dyDescent="0.5"/>
    <row r="528" s="26" customFormat="1" x14ac:dyDescent="0.5"/>
    <row r="529" s="26" customFormat="1" x14ac:dyDescent="0.5"/>
    <row r="530" s="26" customFormat="1" x14ac:dyDescent="0.5"/>
    <row r="531" s="26" customFormat="1" x14ac:dyDescent="0.5"/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8"/>
  <sheetViews>
    <sheetView topLeftCell="B1" workbookViewId="0">
      <selection activeCell="J15" sqref="J15"/>
    </sheetView>
  </sheetViews>
  <sheetFormatPr defaultRowHeight="21.75" x14ac:dyDescent="0.5"/>
  <cols>
    <col min="1" max="1" width="35.75" style="9" customWidth="1"/>
    <col min="2" max="10" width="9" style="9"/>
    <col min="11" max="11" width="15.625" style="9" customWidth="1"/>
    <col min="12" max="12" width="17" style="9" customWidth="1"/>
    <col min="13" max="13" width="16.125" style="9" customWidth="1"/>
    <col min="14" max="14" width="30.375" style="9" customWidth="1"/>
    <col min="15" max="16384" width="9" style="9"/>
  </cols>
  <sheetData>
    <row r="1" spans="1:14" ht="21.75" customHeight="1" x14ac:dyDescent="0.5">
      <c r="A1" s="96" t="s">
        <v>0</v>
      </c>
      <c r="B1" s="96" t="s">
        <v>1</v>
      </c>
      <c r="C1" s="96"/>
      <c r="D1" s="96"/>
      <c r="E1" s="97" t="s">
        <v>2</v>
      </c>
      <c r="F1" s="96" t="s">
        <v>3</v>
      </c>
      <c r="G1" s="96"/>
      <c r="H1" s="96"/>
      <c r="I1" s="96" t="s">
        <v>4</v>
      </c>
      <c r="J1" s="95" t="s">
        <v>5</v>
      </c>
      <c r="K1" s="9" t="s">
        <v>40</v>
      </c>
      <c r="L1" s="9" t="s">
        <v>42</v>
      </c>
      <c r="M1" s="9" t="s">
        <v>44</v>
      </c>
      <c r="N1" s="10" t="s">
        <v>46</v>
      </c>
    </row>
    <row r="2" spans="1:14" ht="90.75" customHeight="1" x14ac:dyDescent="0.5">
      <c r="A2" s="96"/>
      <c r="B2" s="11" t="s">
        <v>6</v>
      </c>
      <c r="C2" s="11" t="s">
        <v>7</v>
      </c>
      <c r="D2" s="11" t="s">
        <v>8</v>
      </c>
      <c r="E2" s="97"/>
      <c r="F2" s="11" t="s">
        <v>6</v>
      </c>
      <c r="G2" s="11" t="s">
        <v>7</v>
      </c>
      <c r="H2" s="11" t="s">
        <v>8</v>
      </c>
      <c r="I2" s="96"/>
      <c r="J2" s="95"/>
      <c r="K2" s="9" t="s">
        <v>41</v>
      </c>
      <c r="L2" s="9" t="s">
        <v>43</v>
      </c>
      <c r="M2" s="9" t="s">
        <v>45</v>
      </c>
      <c r="N2" s="10" t="s">
        <v>58</v>
      </c>
    </row>
    <row r="3" spans="1:14" ht="53.25" customHeight="1" x14ac:dyDescent="0.5">
      <c r="A3" s="11" t="s">
        <v>14</v>
      </c>
      <c r="B3" s="11">
        <v>4223</v>
      </c>
      <c r="C3" s="11">
        <v>7200</v>
      </c>
      <c r="D3" s="11">
        <v>6944</v>
      </c>
      <c r="E3" s="12">
        <v>7072</v>
      </c>
      <c r="F3" s="11">
        <v>78872</v>
      </c>
      <c r="G3" s="11">
        <v>105624</v>
      </c>
      <c r="H3" s="11">
        <v>108638</v>
      </c>
      <c r="I3" s="11">
        <v>107131</v>
      </c>
      <c r="J3" s="13">
        <f>(18.5*I3)/100</f>
        <v>19819.235000000001</v>
      </c>
      <c r="K3" s="14">
        <f>J3/4</f>
        <v>4954.8087500000001</v>
      </c>
      <c r="L3" s="14">
        <f>K3/3</f>
        <v>1651.6029166666667</v>
      </c>
      <c r="M3" s="9">
        <v>7250</v>
      </c>
      <c r="N3" s="15">
        <f>J3-M3</f>
        <v>12569.235000000001</v>
      </c>
    </row>
    <row r="4" spans="1:14" ht="26.25" customHeight="1" x14ac:dyDescent="0.5">
      <c r="A4" s="16" t="s">
        <v>97</v>
      </c>
      <c r="B4" s="16">
        <v>95</v>
      </c>
      <c r="C4" s="16">
        <v>607</v>
      </c>
      <c r="D4" s="16">
        <v>27</v>
      </c>
      <c r="E4" s="9">
        <f>AVERAGE(B4:D4)</f>
        <v>243</v>
      </c>
      <c r="F4" s="17">
        <v>2793</v>
      </c>
      <c r="G4" s="17">
        <v>4332</v>
      </c>
      <c r="H4" s="17">
        <v>3949</v>
      </c>
      <c r="I4" s="18">
        <f>AVERAGE(F4:H4)</f>
        <v>3691.3333333333335</v>
      </c>
      <c r="J4" s="13">
        <f t="shared" ref="J4:J11" si="0">(18.5*I4)/100</f>
        <v>682.89666666666676</v>
      </c>
      <c r="K4" s="14">
        <f t="shared" ref="K4:K11" si="1">J4/4</f>
        <v>170.72416666666669</v>
      </c>
      <c r="L4" s="14">
        <f t="shared" ref="L4:L11" si="2">K4/3</f>
        <v>56.908055555555563</v>
      </c>
      <c r="M4" s="16">
        <v>61</v>
      </c>
      <c r="N4" s="15">
        <f t="shared" ref="N4:N11" si="3">J4-M4</f>
        <v>621.89666666666676</v>
      </c>
    </row>
    <row r="5" spans="1:14" ht="18.75" customHeight="1" x14ac:dyDescent="0.5">
      <c r="A5" s="16" t="s">
        <v>98</v>
      </c>
      <c r="B5" s="16">
        <v>21</v>
      </c>
      <c r="C5" s="16">
        <v>201</v>
      </c>
      <c r="D5" s="16">
        <v>272</v>
      </c>
      <c r="E5" s="14">
        <f t="shared" ref="E5:E11" si="4">AVERAGE(B5:D5)</f>
        <v>164.66666666666666</v>
      </c>
      <c r="F5" s="17">
        <v>7759</v>
      </c>
      <c r="G5" s="17">
        <v>11634</v>
      </c>
      <c r="H5" s="17">
        <v>11518</v>
      </c>
      <c r="I5" s="18">
        <f t="shared" ref="I5:I11" si="5">AVERAGE(F5:H5)</f>
        <v>10303.666666666666</v>
      </c>
      <c r="J5" s="13">
        <f t="shared" si="0"/>
        <v>1906.1783333333331</v>
      </c>
      <c r="K5" s="14">
        <f t="shared" si="1"/>
        <v>476.54458333333326</v>
      </c>
      <c r="L5" s="14">
        <f t="shared" si="2"/>
        <v>158.84819444444443</v>
      </c>
      <c r="M5" s="16">
        <v>98</v>
      </c>
      <c r="N5" s="15">
        <f t="shared" si="3"/>
        <v>1808.1783333333331</v>
      </c>
    </row>
    <row r="6" spans="1:14" ht="21" customHeight="1" x14ac:dyDescent="0.5">
      <c r="A6" s="16" t="s">
        <v>99</v>
      </c>
      <c r="B6" s="16">
        <v>274</v>
      </c>
      <c r="C6" s="16">
        <v>303</v>
      </c>
      <c r="D6" s="16">
        <v>661</v>
      </c>
      <c r="E6" s="14">
        <f t="shared" si="4"/>
        <v>412.66666666666669</v>
      </c>
      <c r="F6" s="17">
        <v>5116</v>
      </c>
      <c r="G6" s="17">
        <v>8425</v>
      </c>
      <c r="H6" s="17">
        <v>8585</v>
      </c>
      <c r="I6" s="18">
        <f t="shared" si="5"/>
        <v>7375.333333333333</v>
      </c>
      <c r="J6" s="13">
        <f t="shared" si="0"/>
        <v>1364.4366666666665</v>
      </c>
      <c r="K6" s="14">
        <f t="shared" si="1"/>
        <v>341.10916666666662</v>
      </c>
      <c r="L6" s="14">
        <f t="shared" si="2"/>
        <v>113.70305555555554</v>
      </c>
      <c r="M6" s="17">
        <v>2155</v>
      </c>
      <c r="N6" s="15">
        <f t="shared" si="3"/>
        <v>-790.5633333333335</v>
      </c>
    </row>
    <row r="7" spans="1:14" ht="19.5" customHeight="1" x14ac:dyDescent="0.5">
      <c r="A7" s="16" t="s">
        <v>100</v>
      </c>
      <c r="B7" s="17">
        <v>2608</v>
      </c>
      <c r="C7" s="17">
        <v>4340</v>
      </c>
      <c r="D7" s="17">
        <v>2664</v>
      </c>
      <c r="E7" s="9">
        <f t="shared" si="4"/>
        <v>3204</v>
      </c>
      <c r="F7" s="17">
        <v>7022</v>
      </c>
      <c r="G7" s="17">
        <v>13544</v>
      </c>
      <c r="H7" s="17">
        <v>11537</v>
      </c>
      <c r="I7" s="18">
        <f t="shared" si="5"/>
        <v>10701</v>
      </c>
      <c r="J7" s="13">
        <f t="shared" si="0"/>
        <v>1979.6849999999999</v>
      </c>
      <c r="K7" s="14">
        <f t="shared" si="1"/>
        <v>494.92124999999999</v>
      </c>
      <c r="L7" s="14">
        <f t="shared" si="2"/>
        <v>164.97375</v>
      </c>
      <c r="M7" s="17">
        <v>1123</v>
      </c>
      <c r="N7" s="15">
        <f t="shared" si="3"/>
        <v>856.68499999999995</v>
      </c>
    </row>
    <row r="8" spans="1:14" ht="21.75" customHeight="1" x14ac:dyDescent="0.5">
      <c r="A8" s="16" t="s">
        <v>101</v>
      </c>
      <c r="B8" s="16">
        <v>21</v>
      </c>
      <c r="C8" s="16">
        <v>218</v>
      </c>
      <c r="D8" s="16">
        <v>255</v>
      </c>
      <c r="E8" s="14">
        <f t="shared" si="4"/>
        <v>164.66666666666666</v>
      </c>
      <c r="F8" s="17">
        <v>3515</v>
      </c>
      <c r="G8" s="17">
        <v>5911</v>
      </c>
      <c r="H8" s="17">
        <v>5890</v>
      </c>
      <c r="I8" s="18">
        <f t="shared" si="5"/>
        <v>5105.333333333333</v>
      </c>
      <c r="J8" s="13">
        <f t="shared" si="0"/>
        <v>944.48666666666657</v>
      </c>
      <c r="K8" s="14">
        <f t="shared" si="1"/>
        <v>236.12166666666664</v>
      </c>
      <c r="L8" s="14">
        <f t="shared" si="2"/>
        <v>78.707222222222214</v>
      </c>
      <c r="M8" s="16">
        <v>69</v>
      </c>
      <c r="N8" s="15">
        <f t="shared" si="3"/>
        <v>875.48666666666657</v>
      </c>
    </row>
    <row r="9" spans="1:14" ht="21.75" customHeight="1" x14ac:dyDescent="0.5">
      <c r="A9" s="16" t="s">
        <v>102</v>
      </c>
      <c r="B9" s="16">
        <v>575</v>
      </c>
      <c r="C9" s="17">
        <v>1354</v>
      </c>
      <c r="D9" s="17">
        <v>1900</v>
      </c>
      <c r="E9" s="14">
        <f t="shared" si="4"/>
        <v>1276.3333333333333</v>
      </c>
      <c r="F9" s="17">
        <v>8039</v>
      </c>
      <c r="G9" s="17">
        <v>12229</v>
      </c>
      <c r="H9" s="17">
        <v>13347</v>
      </c>
      <c r="I9" s="18">
        <f t="shared" si="5"/>
        <v>11205</v>
      </c>
      <c r="J9" s="13">
        <f t="shared" si="0"/>
        <v>2072.9250000000002</v>
      </c>
      <c r="K9" s="14">
        <f t="shared" si="1"/>
        <v>518.23125000000005</v>
      </c>
      <c r="L9" s="14">
        <f t="shared" si="2"/>
        <v>172.74375000000001</v>
      </c>
      <c r="M9" s="17">
        <v>1223</v>
      </c>
      <c r="N9" s="15">
        <f t="shared" si="3"/>
        <v>849.92500000000018</v>
      </c>
    </row>
    <row r="10" spans="1:14" ht="25.5" customHeight="1" x14ac:dyDescent="0.5">
      <c r="A10" s="16" t="s">
        <v>103</v>
      </c>
      <c r="B10" s="16">
        <v>6</v>
      </c>
      <c r="C10" s="16">
        <v>4</v>
      </c>
      <c r="D10" s="16">
        <v>440</v>
      </c>
      <c r="E10" s="9">
        <f t="shared" si="4"/>
        <v>150</v>
      </c>
      <c r="F10" s="17">
        <v>5187</v>
      </c>
      <c r="G10" s="17">
        <v>7452</v>
      </c>
      <c r="H10" s="17">
        <v>8086</v>
      </c>
      <c r="I10" s="18">
        <f t="shared" si="5"/>
        <v>6908.333333333333</v>
      </c>
      <c r="J10" s="13">
        <f t="shared" si="0"/>
        <v>1278.0416666666665</v>
      </c>
      <c r="K10" s="14">
        <f t="shared" si="1"/>
        <v>319.51041666666663</v>
      </c>
      <c r="L10" s="14">
        <f t="shared" si="2"/>
        <v>106.50347222222221</v>
      </c>
      <c r="M10" s="16">
        <v>22</v>
      </c>
      <c r="N10" s="15">
        <f t="shared" si="3"/>
        <v>1256.0416666666665</v>
      </c>
    </row>
    <row r="11" spans="1:14" ht="15.75" customHeight="1" x14ac:dyDescent="0.5">
      <c r="A11" s="16" t="s">
        <v>104</v>
      </c>
      <c r="B11" s="16">
        <v>609</v>
      </c>
      <c r="C11" s="16">
        <v>169</v>
      </c>
      <c r="D11" s="16">
        <v>708</v>
      </c>
      <c r="E11" s="14">
        <f t="shared" si="4"/>
        <v>495.33333333333331</v>
      </c>
      <c r="F11" s="17">
        <v>39474</v>
      </c>
      <c r="G11" s="17">
        <v>42152</v>
      </c>
      <c r="H11" s="17">
        <v>45744</v>
      </c>
      <c r="I11" s="18">
        <f t="shared" si="5"/>
        <v>42456.666666666664</v>
      </c>
      <c r="J11" s="13">
        <f t="shared" si="0"/>
        <v>7854.4833333333327</v>
      </c>
      <c r="K11" s="14">
        <f t="shared" si="1"/>
        <v>1963.6208333333332</v>
      </c>
      <c r="L11" s="14">
        <f t="shared" si="2"/>
        <v>654.54027777777776</v>
      </c>
      <c r="M11" s="17">
        <v>2499</v>
      </c>
      <c r="N11" s="15">
        <f t="shared" si="3"/>
        <v>5355.4833333333327</v>
      </c>
    </row>
    <row r="12" spans="1:14" s="19" customFormat="1" x14ac:dyDescent="0.5"/>
    <row r="13" spans="1:14" s="19" customFormat="1" x14ac:dyDescent="0.5">
      <c r="N13" s="29" t="s">
        <v>167</v>
      </c>
    </row>
    <row r="14" spans="1:14" s="19" customFormat="1" x14ac:dyDescent="0.5">
      <c r="N14" s="29" t="s">
        <v>168</v>
      </c>
    </row>
    <row r="15" spans="1:14" s="19" customFormat="1" x14ac:dyDescent="0.5">
      <c r="N15" s="29" t="s">
        <v>169</v>
      </c>
    </row>
    <row r="16" spans="1:14" s="19" customFormat="1" x14ac:dyDescent="0.5"/>
    <row r="17" s="19" customFormat="1" x14ac:dyDescent="0.5"/>
    <row r="18" s="19" customFormat="1" x14ac:dyDescent="0.5"/>
    <row r="19" s="19" customFormat="1" x14ac:dyDescent="0.5"/>
    <row r="20" s="19" customFormat="1" x14ac:dyDescent="0.5"/>
    <row r="21" s="19" customFormat="1" x14ac:dyDescent="0.5"/>
    <row r="22" s="19" customFormat="1" x14ac:dyDescent="0.5"/>
    <row r="23" s="19" customFormat="1" x14ac:dyDescent="0.5"/>
    <row r="24" s="19" customFormat="1" x14ac:dyDescent="0.5"/>
    <row r="25" s="19" customFormat="1" x14ac:dyDescent="0.5"/>
    <row r="26" s="19" customFormat="1" x14ac:dyDescent="0.5"/>
    <row r="27" s="19" customFormat="1" x14ac:dyDescent="0.5"/>
    <row r="28" s="19" customFormat="1" x14ac:dyDescent="0.5"/>
    <row r="29" s="19" customFormat="1" x14ac:dyDescent="0.5"/>
    <row r="30" s="19" customFormat="1" x14ac:dyDescent="0.5"/>
    <row r="31" s="19" customFormat="1" x14ac:dyDescent="0.5"/>
    <row r="32" s="19" customFormat="1" x14ac:dyDescent="0.5"/>
    <row r="33" s="19" customFormat="1" x14ac:dyDescent="0.5"/>
    <row r="34" s="19" customFormat="1" x14ac:dyDescent="0.5"/>
    <row r="35" s="19" customFormat="1" x14ac:dyDescent="0.5"/>
    <row r="36" s="19" customFormat="1" x14ac:dyDescent="0.5"/>
    <row r="37" s="19" customFormat="1" x14ac:dyDescent="0.5"/>
    <row r="38" s="19" customFormat="1" x14ac:dyDescent="0.5"/>
    <row r="39" s="19" customFormat="1" x14ac:dyDescent="0.5"/>
    <row r="40" s="19" customFormat="1" x14ac:dyDescent="0.5"/>
    <row r="41" s="19" customFormat="1" x14ac:dyDescent="0.5"/>
    <row r="42" s="19" customFormat="1" x14ac:dyDescent="0.5"/>
    <row r="43" s="19" customFormat="1" x14ac:dyDescent="0.5"/>
    <row r="44" s="19" customFormat="1" x14ac:dyDescent="0.5"/>
    <row r="45" s="19" customFormat="1" x14ac:dyDescent="0.5"/>
    <row r="46" s="19" customFormat="1" x14ac:dyDescent="0.5"/>
    <row r="47" s="19" customFormat="1" x14ac:dyDescent="0.5"/>
    <row r="48" s="19" customFormat="1" x14ac:dyDescent="0.5"/>
    <row r="49" s="19" customFormat="1" x14ac:dyDescent="0.5"/>
    <row r="50" s="19" customFormat="1" x14ac:dyDescent="0.5"/>
    <row r="51" s="19" customFormat="1" x14ac:dyDescent="0.5"/>
    <row r="52" s="19" customFormat="1" x14ac:dyDescent="0.5"/>
    <row r="53" s="19" customFormat="1" x14ac:dyDescent="0.5"/>
    <row r="54" s="19" customFormat="1" x14ac:dyDescent="0.5"/>
    <row r="55" s="19" customFormat="1" x14ac:dyDescent="0.5"/>
    <row r="56" s="19" customFormat="1" x14ac:dyDescent="0.5"/>
    <row r="57" s="19" customFormat="1" x14ac:dyDescent="0.5"/>
    <row r="58" s="19" customFormat="1" x14ac:dyDescent="0.5"/>
    <row r="59" s="19" customFormat="1" x14ac:dyDescent="0.5"/>
    <row r="60" s="19" customFormat="1" x14ac:dyDescent="0.5"/>
    <row r="61" s="19" customFormat="1" x14ac:dyDescent="0.5"/>
    <row r="62" s="19" customFormat="1" x14ac:dyDescent="0.5"/>
    <row r="63" s="19" customFormat="1" x14ac:dyDescent="0.5"/>
    <row r="64" s="19" customFormat="1" x14ac:dyDescent="0.5"/>
    <row r="65" s="19" customFormat="1" x14ac:dyDescent="0.5"/>
    <row r="66" s="19" customFormat="1" x14ac:dyDescent="0.5"/>
    <row r="67" s="19" customFormat="1" x14ac:dyDescent="0.5"/>
    <row r="68" s="19" customFormat="1" x14ac:dyDescent="0.5"/>
    <row r="69" s="19" customFormat="1" x14ac:dyDescent="0.5"/>
    <row r="70" s="19" customFormat="1" x14ac:dyDescent="0.5"/>
    <row r="71" s="19" customFormat="1" x14ac:dyDescent="0.5"/>
    <row r="72" s="19" customFormat="1" x14ac:dyDescent="0.5"/>
    <row r="73" s="19" customFormat="1" x14ac:dyDescent="0.5"/>
    <row r="74" s="19" customFormat="1" x14ac:dyDescent="0.5"/>
    <row r="75" s="19" customFormat="1" x14ac:dyDescent="0.5"/>
    <row r="76" s="19" customFormat="1" x14ac:dyDescent="0.5"/>
    <row r="77" s="19" customFormat="1" x14ac:dyDescent="0.5"/>
    <row r="78" s="19" customFormat="1" x14ac:dyDescent="0.5"/>
    <row r="79" s="19" customFormat="1" x14ac:dyDescent="0.5"/>
    <row r="80" s="19" customFormat="1" x14ac:dyDescent="0.5"/>
    <row r="81" s="19" customFormat="1" x14ac:dyDescent="0.5"/>
    <row r="82" s="19" customFormat="1" x14ac:dyDescent="0.5"/>
    <row r="83" s="19" customFormat="1" x14ac:dyDescent="0.5"/>
    <row r="84" s="19" customFormat="1" x14ac:dyDescent="0.5"/>
    <row r="85" s="19" customFormat="1" x14ac:dyDescent="0.5"/>
    <row r="86" s="19" customFormat="1" x14ac:dyDescent="0.5"/>
    <row r="87" s="19" customFormat="1" x14ac:dyDescent="0.5"/>
    <row r="88" s="19" customFormat="1" x14ac:dyDescent="0.5"/>
    <row r="89" s="19" customFormat="1" x14ac:dyDescent="0.5"/>
    <row r="90" s="19" customFormat="1" x14ac:dyDescent="0.5"/>
    <row r="91" s="19" customFormat="1" x14ac:dyDescent="0.5"/>
    <row r="92" s="19" customFormat="1" x14ac:dyDescent="0.5"/>
    <row r="93" s="19" customFormat="1" x14ac:dyDescent="0.5"/>
    <row r="94" s="19" customFormat="1" x14ac:dyDescent="0.5"/>
    <row r="95" s="19" customFormat="1" x14ac:dyDescent="0.5"/>
    <row r="96" s="19" customFormat="1" x14ac:dyDescent="0.5"/>
    <row r="97" s="19" customFormat="1" x14ac:dyDescent="0.5"/>
    <row r="98" s="19" customFormat="1" x14ac:dyDescent="0.5"/>
    <row r="99" s="19" customFormat="1" x14ac:dyDescent="0.5"/>
    <row r="100" s="19" customFormat="1" x14ac:dyDescent="0.5"/>
    <row r="101" s="19" customFormat="1" x14ac:dyDescent="0.5"/>
    <row r="102" s="19" customFormat="1" x14ac:dyDescent="0.5"/>
    <row r="103" s="19" customFormat="1" x14ac:dyDescent="0.5"/>
    <row r="104" s="19" customFormat="1" x14ac:dyDescent="0.5"/>
    <row r="105" s="19" customFormat="1" x14ac:dyDescent="0.5"/>
    <row r="106" s="19" customFormat="1" x14ac:dyDescent="0.5"/>
    <row r="107" s="19" customFormat="1" x14ac:dyDescent="0.5"/>
    <row r="108" s="19" customFormat="1" x14ac:dyDescent="0.5"/>
    <row r="109" s="19" customFormat="1" x14ac:dyDescent="0.5"/>
    <row r="110" s="19" customFormat="1" x14ac:dyDescent="0.5"/>
    <row r="111" s="19" customFormat="1" x14ac:dyDescent="0.5"/>
    <row r="112" s="19" customFormat="1" x14ac:dyDescent="0.5"/>
    <row r="113" s="19" customFormat="1" x14ac:dyDescent="0.5"/>
    <row r="114" s="19" customFormat="1" x14ac:dyDescent="0.5"/>
    <row r="115" s="19" customFormat="1" x14ac:dyDescent="0.5"/>
    <row r="116" s="19" customFormat="1" x14ac:dyDescent="0.5"/>
    <row r="117" s="19" customFormat="1" x14ac:dyDescent="0.5"/>
    <row r="118" s="19" customFormat="1" x14ac:dyDescent="0.5"/>
    <row r="119" s="19" customFormat="1" x14ac:dyDescent="0.5"/>
    <row r="120" s="19" customFormat="1" x14ac:dyDescent="0.5"/>
    <row r="121" s="19" customFormat="1" x14ac:dyDescent="0.5"/>
    <row r="122" s="19" customFormat="1" x14ac:dyDescent="0.5"/>
    <row r="123" s="19" customFormat="1" x14ac:dyDescent="0.5"/>
    <row r="124" s="19" customFormat="1" x14ac:dyDescent="0.5"/>
    <row r="125" s="19" customFormat="1" x14ac:dyDescent="0.5"/>
    <row r="126" s="19" customFormat="1" x14ac:dyDescent="0.5"/>
    <row r="127" s="19" customFormat="1" x14ac:dyDescent="0.5"/>
    <row r="128" s="19" customFormat="1" x14ac:dyDescent="0.5"/>
    <row r="129" s="19" customFormat="1" x14ac:dyDescent="0.5"/>
    <row r="130" s="19" customFormat="1" x14ac:dyDescent="0.5"/>
    <row r="131" s="19" customFormat="1" x14ac:dyDescent="0.5"/>
    <row r="132" s="19" customFormat="1" x14ac:dyDescent="0.5"/>
    <row r="133" s="19" customFormat="1" x14ac:dyDescent="0.5"/>
    <row r="134" s="19" customFormat="1" x14ac:dyDescent="0.5"/>
    <row r="135" s="19" customFormat="1" x14ac:dyDescent="0.5"/>
    <row r="136" s="19" customFormat="1" x14ac:dyDescent="0.5"/>
    <row r="137" s="19" customFormat="1" x14ac:dyDescent="0.5"/>
    <row r="138" s="19" customFormat="1" x14ac:dyDescent="0.5"/>
    <row r="139" s="19" customFormat="1" x14ac:dyDescent="0.5"/>
    <row r="140" s="19" customFormat="1" x14ac:dyDescent="0.5"/>
    <row r="141" s="19" customFormat="1" x14ac:dyDescent="0.5"/>
    <row r="142" s="19" customFormat="1" x14ac:dyDescent="0.5"/>
    <row r="143" s="19" customFormat="1" x14ac:dyDescent="0.5"/>
    <row r="144" s="19" customFormat="1" x14ac:dyDescent="0.5"/>
    <row r="145" s="19" customFormat="1" x14ac:dyDescent="0.5"/>
    <row r="146" s="19" customFormat="1" x14ac:dyDescent="0.5"/>
    <row r="147" s="19" customFormat="1" x14ac:dyDescent="0.5"/>
    <row r="148" s="19" customFormat="1" x14ac:dyDescent="0.5"/>
    <row r="149" s="19" customFormat="1" x14ac:dyDescent="0.5"/>
    <row r="150" s="19" customFormat="1" x14ac:dyDescent="0.5"/>
    <row r="151" s="19" customFormat="1" x14ac:dyDescent="0.5"/>
    <row r="152" s="19" customFormat="1" x14ac:dyDescent="0.5"/>
    <row r="153" s="19" customFormat="1" x14ac:dyDescent="0.5"/>
    <row r="154" s="19" customFormat="1" x14ac:dyDescent="0.5"/>
    <row r="155" s="19" customFormat="1" x14ac:dyDescent="0.5"/>
    <row r="156" s="19" customFormat="1" x14ac:dyDescent="0.5"/>
    <row r="157" s="19" customFormat="1" x14ac:dyDescent="0.5"/>
    <row r="158" s="19" customFormat="1" x14ac:dyDescent="0.5"/>
    <row r="159" s="19" customFormat="1" x14ac:dyDescent="0.5"/>
    <row r="160" s="19" customFormat="1" x14ac:dyDescent="0.5"/>
    <row r="161" s="19" customFormat="1" x14ac:dyDescent="0.5"/>
    <row r="162" s="19" customFormat="1" x14ac:dyDescent="0.5"/>
    <row r="163" s="19" customFormat="1" x14ac:dyDescent="0.5"/>
    <row r="164" s="19" customFormat="1" x14ac:dyDescent="0.5"/>
    <row r="165" s="19" customFormat="1" x14ac:dyDescent="0.5"/>
    <row r="166" s="19" customFormat="1" x14ac:dyDescent="0.5"/>
    <row r="167" s="19" customFormat="1" x14ac:dyDescent="0.5"/>
    <row r="168" s="19" customFormat="1" x14ac:dyDescent="0.5"/>
    <row r="169" s="19" customFormat="1" x14ac:dyDescent="0.5"/>
    <row r="170" s="19" customFormat="1" x14ac:dyDescent="0.5"/>
    <row r="171" s="19" customFormat="1" x14ac:dyDescent="0.5"/>
    <row r="172" s="19" customFormat="1" x14ac:dyDescent="0.5"/>
    <row r="173" s="19" customFormat="1" x14ac:dyDescent="0.5"/>
    <row r="174" s="19" customFormat="1" x14ac:dyDescent="0.5"/>
    <row r="175" s="19" customFormat="1" x14ac:dyDescent="0.5"/>
    <row r="176" s="19" customFormat="1" x14ac:dyDescent="0.5"/>
    <row r="177" s="19" customFormat="1" x14ac:dyDescent="0.5"/>
    <row r="178" s="19" customFormat="1" x14ac:dyDescent="0.5"/>
    <row r="179" s="19" customFormat="1" x14ac:dyDescent="0.5"/>
    <row r="180" s="19" customFormat="1" x14ac:dyDescent="0.5"/>
    <row r="181" s="19" customFormat="1" x14ac:dyDescent="0.5"/>
    <row r="182" s="19" customFormat="1" x14ac:dyDescent="0.5"/>
    <row r="183" s="19" customFormat="1" x14ac:dyDescent="0.5"/>
    <row r="184" s="19" customFormat="1" x14ac:dyDescent="0.5"/>
    <row r="185" s="19" customFormat="1" x14ac:dyDescent="0.5"/>
    <row r="186" s="19" customFormat="1" x14ac:dyDescent="0.5"/>
    <row r="187" s="19" customFormat="1" x14ac:dyDescent="0.5"/>
    <row r="188" s="19" customFormat="1" x14ac:dyDescent="0.5"/>
    <row r="189" s="19" customFormat="1" x14ac:dyDescent="0.5"/>
    <row r="190" s="19" customFormat="1" x14ac:dyDescent="0.5"/>
    <row r="191" s="19" customFormat="1" x14ac:dyDescent="0.5"/>
    <row r="192" s="19" customFormat="1" x14ac:dyDescent="0.5"/>
    <row r="193" s="19" customFormat="1" x14ac:dyDescent="0.5"/>
    <row r="194" s="19" customFormat="1" x14ac:dyDescent="0.5"/>
    <row r="195" s="19" customFormat="1" x14ac:dyDescent="0.5"/>
    <row r="196" s="19" customFormat="1" x14ac:dyDescent="0.5"/>
    <row r="197" s="19" customFormat="1" x14ac:dyDescent="0.5"/>
    <row r="198" s="19" customFormat="1" x14ac:dyDescent="0.5"/>
    <row r="199" s="19" customFormat="1" x14ac:dyDescent="0.5"/>
    <row r="200" s="19" customFormat="1" x14ac:dyDescent="0.5"/>
    <row r="201" s="19" customFormat="1" x14ac:dyDescent="0.5"/>
    <row r="202" s="19" customFormat="1" x14ac:dyDescent="0.5"/>
    <row r="203" s="19" customFormat="1" x14ac:dyDescent="0.5"/>
    <row r="204" s="19" customFormat="1" x14ac:dyDescent="0.5"/>
    <row r="205" s="19" customFormat="1" x14ac:dyDescent="0.5"/>
    <row r="206" s="19" customFormat="1" x14ac:dyDescent="0.5"/>
    <row r="207" s="19" customFormat="1" x14ac:dyDescent="0.5"/>
    <row r="208" s="19" customFormat="1" x14ac:dyDescent="0.5"/>
    <row r="209" s="19" customFormat="1" x14ac:dyDescent="0.5"/>
    <row r="210" s="19" customFormat="1" x14ac:dyDescent="0.5"/>
    <row r="211" s="19" customFormat="1" x14ac:dyDescent="0.5"/>
    <row r="212" s="19" customFormat="1" x14ac:dyDescent="0.5"/>
    <row r="213" s="19" customFormat="1" x14ac:dyDescent="0.5"/>
    <row r="214" s="19" customFormat="1" x14ac:dyDescent="0.5"/>
    <row r="215" s="19" customFormat="1" x14ac:dyDescent="0.5"/>
    <row r="216" s="19" customFormat="1" x14ac:dyDescent="0.5"/>
    <row r="217" s="19" customFormat="1" x14ac:dyDescent="0.5"/>
    <row r="218" s="19" customFormat="1" x14ac:dyDescent="0.5"/>
    <row r="219" s="19" customFormat="1" x14ac:dyDescent="0.5"/>
    <row r="220" s="19" customFormat="1" x14ac:dyDescent="0.5"/>
    <row r="221" s="19" customFormat="1" x14ac:dyDescent="0.5"/>
    <row r="222" s="19" customFormat="1" x14ac:dyDescent="0.5"/>
    <row r="223" s="19" customFormat="1" x14ac:dyDescent="0.5"/>
    <row r="224" s="19" customFormat="1" x14ac:dyDescent="0.5"/>
    <row r="225" s="19" customFormat="1" x14ac:dyDescent="0.5"/>
    <row r="226" s="19" customFormat="1" x14ac:dyDescent="0.5"/>
    <row r="227" s="19" customFormat="1" x14ac:dyDescent="0.5"/>
    <row r="228" s="19" customFormat="1" x14ac:dyDescent="0.5"/>
    <row r="229" s="19" customFormat="1" x14ac:dyDescent="0.5"/>
    <row r="230" s="19" customFormat="1" x14ac:dyDescent="0.5"/>
    <row r="231" s="19" customFormat="1" x14ac:dyDescent="0.5"/>
    <row r="232" s="19" customFormat="1" x14ac:dyDescent="0.5"/>
    <row r="233" s="19" customFormat="1" x14ac:dyDescent="0.5"/>
    <row r="234" s="19" customFormat="1" x14ac:dyDescent="0.5"/>
    <row r="235" s="19" customFormat="1" x14ac:dyDescent="0.5"/>
    <row r="236" s="19" customFormat="1" x14ac:dyDescent="0.5"/>
    <row r="237" s="19" customFormat="1" x14ac:dyDescent="0.5"/>
    <row r="238" s="19" customFormat="1" x14ac:dyDescent="0.5"/>
    <row r="239" s="19" customFormat="1" x14ac:dyDescent="0.5"/>
    <row r="240" s="19" customFormat="1" x14ac:dyDescent="0.5"/>
    <row r="241" s="19" customFormat="1" x14ac:dyDescent="0.5"/>
    <row r="242" s="19" customFormat="1" x14ac:dyDescent="0.5"/>
    <row r="243" s="19" customFormat="1" x14ac:dyDescent="0.5"/>
    <row r="244" s="19" customFormat="1" x14ac:dyDescent="0.5"/>
    <row r="245" s="19" customFormat="1" x14ac:dyDescent="0.5"/>
    <row r="246" s="19" customFormat="1" x14ac:dyDescent="0.5"/>
    <row r="247" s="19" customFormat="1" x14ac:dyDescent="0.5"/>
    <row r="248" s="19" customFormat="1" x14ac:dyDescent="0.5"/>
    <row r="249" s="19" customFormat="1" x14ac:dyDescent="0.5"/>
    <row r="250" s="19" customFormat="1" x14ac:dyDescent="0.5"/>
    <row r="251" s="19" customFormat="1" x14ac:dyDescent="0.5"/>
    <row r="252" s="19" customFormat="1" x14ac:dyDescent="0.5"/>
    <row r="253" s="19" customFormat="1" x14ac:dyDescent="0.5"/>
    <row r="254" s="19" customFormat="1" x14ac:dyDescent="0.5"/>
    <row r="255" s="19" customFormat="1" x14ac:dyDescent="0.5"/>
    <row r="256" s="19" customFormat="1" x14ac:dyDescent="0.5"/>
    <row r="257" s="19" customFormat="1" x14ac:dyDescent="0.5"/>
    <row r="258" s="19" customFormat="1" x14ac:dyDescent="0.5"/>
    <row r="259" s="19" customFormat="1" x14ac:dyDescent="0.5"/>
    <row r="260" s="19" customFormat="1" x14ac:dyDescent="0.5"/>
    <row r="261" s="19" customFormat="1" x14ac:dyDescent="0.5"/>
    <row r="262" s="19" customFormat="1" x14ac:dyDescent="0.5"/>
    <row r="263" s="19" customFormat="1" x14ac:dyDescent="0.5"/>
    <row r="264" s="19" customFormat="1" x14ac:dyDescent="0.5"/>
    <row r="265" s="19" customFormat="1" x14ac:dyDescent="0.5"/>
    <row r="266" s="19" customFormat="1" x14ac:dyDescent="0.5"/>
    <row r="267" s="19" customFormat="1" x14ac:dyDescent="0.5"/>
    <row r="268" s="19" customFormat="1" x14ac:dyDescent="0.5"/>
    <row r="269" s="19" customFormat="1" x14ac:dyDescent="0.5"/>
    <row r="270" s="19" customFormat="1" x14ac:dyDescent="0.5"/>
    <row r="271" s="19" customFormat="1" x14ac:dyDescent="0.5"/>
    <row r="272" s="19" customFormat="1" x14ac:dyDescent="0.5"/>
    <row r="273" s="19" customFormat="1" x14ac:dyDescent="0.5"/>
    <row r="274" s="19" customFormat="1" x14ac:dyDescent="0.5"/>
    <row r="275" s="19" customFormat="1" x14ac:dyDescent="0.5"/>
    <row r="276" s="19" customFormat="1" x14ac:dyDescent="0.5"/>
    <row r="277" s="19" customFormat="1" x14ac:dyDescent="0.5"/>
    <row r="278" s="19" customFormat="1" x14ac:dyDescent="0.5"/>
    <row r="279" s="19" customFormat="1" x14ac:dyDescent="0.5"/>
    <row r="280" s="19" customFormat="1" x14ac:dyDescent="0.5"/>
    <row r="281" s="19" customFormat="1" x14ac:dyDescent="0.5"/>
    <row r="282" s="19" customFormat="1" x14ac:dyDescent="0.5"/>
    <row r="283" s="19" customFormat="1" x14ac:dyDescent="0.5"/>
    <row r="284" s="19" customFormat="1" x14ac:dyDescent="0.5"/>
    <row r="285" s="19" customFormat="1" x14ac:dyDescent="0.5"/>
    <row r="286" s="19" customFormat="1" x14ac:dyDescent="0.5"/>
    <row r="287" s="19" customFormat="1" x14ac:dyDescent="0.5"/>
    <row r="288" s="19" customFormat="1" x14ac:dyDescent="0.5"/>
    <row r="289" s="19" customFormat="1" x14ac:dyDescent="0.5"/>
    <row r="290" s="19" customFormat="1" x14ac:dyDescent="0.5"/>
    <row r="291" s="19" customFormat="1" x14ac:dyDescent="0.5"/>
    <row r="292" s="19" customFormat="1" x14ac:dyDescent="0.5"/>
    <row r="293" s="19" customFormat="1" x14ac:dyDescent="0.5"/>
    <row r="294" s="19" customFormat="1" x14ac:dyDescent="0.5"/>
    <row r="295" s="19" customFormat="1" x14ac:dyDescent="0.5"/>
    <row r="296" s="19" customFormat="1" x14ac:dyDescent="0.5"/>
    <row r="297" s="19" customFormat="1" x14ac:dyDescent="0.5"/>
    <row r="298" s="19" customFormat="1" x14ac:dyDescent="0.5"/>
    <row r="299" s="19" customFormat="1" x14ac:dyDescent="0.5"/>
    <row r="300" s="19" customFormat="1" x14ac:dyDescent="0.5"/>
    <row r="301" s="19" customFormat="1" x14ac:dyDescent="0.5"/>
    <row r="302" s="19" customFormat="1" x14ac:dyDescent="0.5"/>
    <row r="303" s="19" customFormat="1" x14ac:dyDescent="0.5"/>
    <row r="304" s="19" customFormat="1" x14ac:dyDescent="0.5"/>
    <row r="305" s="19" customFormat="1" x14ac:dyDescent="0.5"/>
    <row r="306" s="19" customFormat="1" x14ac:dyDescent="0.5"/>
    <row r="307" s="19" customFormat="1" x14ac:dyDescent="0.5"/>
    <row r="308" s="19" customFormat="1" x14ac:dyDescent="0.5"/>
    <row r="309" s="19" customFormat="1" x14ac:dyDescent="0.5"/>
    <row r="310" s="19" customFormat="1" x14ac:dyDescent="0.5"/>
    <row r="311" s="19" customFormat="1" x14ac:dyDescent="0.5"/>
    <row r="312" s="19" customFormat="1" x14ac:dyDescent="0.5"/>
    <row r="313" s="19" customFormat="1" x14ac:dyDescent="0.5"/>
    <row r="314" s="19" customFormat="1" x14ac:dyDescent="0.5"/>
    <row r="315" s="19" customFormat="1" x14ac:dyDescent="0.5"/>
    <row r="316" s="19" customFormat="1" x14ac:dyDescent="0.5"/>
    <row r="317" s="19" customFormat="1" x14ac:dyDescent="0.5"/>
    <row r="318" s="19" customFormat="1" x14ac:dyDescent="0.5"/>
    <row r="319" s="19" customFormat="1" x14ac:dyDescent="0.5"/>
    <row r="320" s="19" customFormat="1" x14ac:dyDescent="0.5"/>
    <row r="321" s="19" customFormat="1" x14ac:dyDescent="0.5"/>
    <row r="322" s="19" customFormat="1" x14ac:dyDescent="0.5"/>
    <row r="323" s="19" customFormat="1" x14ac:dyDescent="0.5"/>
    <row r="324" s="19" customFormat="1" x14ac:dyDescent="0.5"/>
    <row r="325" s="19" customFormat="1" x14ac:dyDescent="0.5"/>
    <row r="326" s="19" customFormat="1" x14ac:dyDescent="0.5"/>
    <row r="327" s="19" customFormat="1" x14ac:dyDescent="0.5"/>
    <row r="328" s="19" customFormat="1" x14ac:dyDescent="0.5"/>
    <row r="329" s="19" customFormat="1" x14ac:dyDescent="0.5"/>
    <row r="330" s="19" customFormat="1" x14ac:dyDescent="0.5"/>
    <row r="331" s="19" customFormat="1" x14ac:dyDescent="0.5"/>
    <row r="332" s="19" customFormat="1" x14ac:dyDescent="0.5"/>
    <row r="333" s="19" customFormat="1" x14ac:dyDescent="0.5"/>
    <row r="334" s="19" customFormat="1" x14ac:dyDescent="0.5"/>
    <row r="335" s="19" customFormat="1" x14ac:dyDescent="0.5"/>
    <row r="336" s="19" customFormat="1" x14ac:dyDescent="0.5"/>
    <row r="337" s="19" customFormat="1" x14ac:dyDescent="0.5"/>
    <row r="338" s="19" customFormat="1" x14ac:dyDescent="0.5"/>
    <row r="339" s="19" customFormat="1" x14ac:dyDescent="0.5"/>
    <row r="340" s="19" customFormat="1" x14ac:dyDescent="0.5"/>
    <row r="341" s="19" customFormat="1" x14ac:dyDescent="0.5"/>
    <row r="342" s="19" customFormat="1" x14ac:dyDescent="0.5"/>
    <row r="343" s="19" customFormat="1" x14ac:dyDescent="0.5"/>
    <row r="344" s="19" customFormat="1" x14ac:dyDescent="0.5"/>
    <row r="345" s="19" customFormat="1" x14ac:dyDescent="0.5"/>
    <row r="346" s="19" customFormat="1" x14ac:dyDescent="0.5"/>
    <row r="347" s="19" customFormat="1" x14ac:dyDescent="0.5"/>
    <row r="348" s="19" customFormat="1" x14ac:dyDescent="0.5"/>
    <row r="349" s="19" customFormat="1" x14ac:dyDescent="0.5"/>
    <row r="350" s="19" customFormat="1" x14ac:dyDescent="0.5"/>
    <row r="351" s="19" customFormat="1" x14ac:dyDescent="0.5"/>
    <row r="352" s="19" customFormat="1" x14ac:dyDescent="0.5"/>
    <row r="353" s="19" customFormat="1" x14ac:dyDescent="0.5"/>
    <row r="354" s="19" customFormat="1" x14ac:dyDescent="0.5"/>
    <row r="355" s="19" customFormat="1" x14ac:dyDescent="0.5"/>
    <row r="356" s="19" customFormat="1" x14ac:dyDescent="0.5"/>
    <row r="357" s="19" customFormat="1" x14ac:dyDescent="0.5"/>
    <row r="358" s="19" customFormat="1" x14ac:dyDescent="0.5"/>
    <row r="359" s="19" customFormat="1" x14ac:dyDescent="0.5"/>
    <row r="360" s="19" customFormat="1" x14ac:dyDescent="0.5"/>
    <row r="361" s="19" customFormat="1" x14ac:dyDescent="0.5"/>
    <row r="362" s="19" customFormat="1" x14ac:dyDescent="0.5"/>
    <row r="363" s="19" customFormat="1" x14ac:dyDescent="0.5"/>
    <row r="364" s="19" customFormat="1" x14ac:dyDescent="0.5"/>
    <row r="365" s="19" customFormat="1" x14ac:dyDescent="0.5"/>
    <row r="366" s="19" customFormat="1" x14ac:dyDescent="0.5"/>
    <row r="367" s="19" customFormat="1" x14ac:dyDescent="0.5"/>
    <row r="368" s="19" customFormat="1" x14ac:dyDescent="0.5"/>
    <row r="369" s="19" customFormat="1" x14ac:dyDescent="0.5"/>
    <row r="370" s="19" customFormat="1" x14ac:dyDescent="0.5"/>
    <row r="371" s="19" customFormat="1" x14ac:dyDescent="0.5"/>
    <row r="372" s="19" customFormat="1" x14ac:dyDescent="0.5"/>
    <row r="373" s="19" customFormat="1" x14ac:dyDescent="0.5"/>
    <row r="374" s="19" customFormat="1" x14ac:dyDescent="0.5"/>
    <row r="375" s="19" customFormat="1" x14ac:dyDescent="0.5"/>
    <row r="376" s="19" customFormat="1" x14ac:dyDescent="0.5"/>
    <row r="377" s="19" customFormat="1" x14ac:dyDescent="0.5"/>
    <row r="378" s="19" customFormat="1" x14ac:dyDescent="0.5"/>
    <row r="379" s="19" customFormat="1" x14ac:dyDescent="0.5"/>
    <row r="380" s="19" customFormat="1" x14ac:dyDescent="0.5"/>
    <row r="381" s="19" customFormat="1" x14ac:dyDescent="0.5"/>
    <row r="382" s="19" customFormat="1" x14ac:dyDescent="0.5"/>
    <row r="383" s="19" customFormat="1" x14ac:dyDescent="0.5"/>
    <row r="384" s="19" customFormat="1" x14ac:dyDescent="0.5"/>
    <row r="385" s="19" customFormat="1" x14ac:dyDescent="0.5"/>
    <row r="386" s="19" customFormat="1" x14ac:dyDescent="0.5"/>
    <row r="387" s="19" customFormat="1" x14ac:dyDescent="0.5"/>
    <row r="388" s="19" customFormat="1" x14ac:dyDescent="0.5"/>
    <row r="389" s="19" customFormat="1" x14ac:dyDescent="0.5"/>
    <row r="390" s="19" customFormat="1" x14ac:dyDescent="0.5"/>
    <row r="391" s="19" customFormat="1" x14ac:dyDescent="0.5"/>
    <row r="392" s="19" customFormat="1" x14ac:dyDescent="0.5"/>
    <row r="393" s="19" customFormat="1" x14ac:dyDescent="0.5"/>
    <row r="394" s="19" customFormat="1" x14ac:dyDescent="0.5"/>
    <row r="395" s="19" customFormat="1" x14ac:dyDescent="0.5"/>
    <row r="396" s="19" customFormat="1" x14ac:dyDescent="0.5"/>
    <row r="397" s="19" customFormat="1" x14ac:dyDescent="0.5"/>
    <row r="398" s="19" customFormat="1" x14ac:dyDescent="0.5"/>
    <row r="399" s="19" customFormat="1" x14ac:dyDescent="0.5"/>
    <row r="400" s="19" customFormat="1" x14ac:dyDescent="0.5"/>
    <row r="401" s="19" customFormat="1" x14ac:dyDescent="0.5"/>
    <row r="402" s="19" customFormat="1" x14ac:dyDescent="0.5"/>
    <row r="403" s="19" customFormat="1" x14ac:dyDescent="0.5"/>
    <row r="404" s="19" customFormat="1" x14ac:dyDescent="0.5"/>
    <row r="405" s="19" customFormat="1" x14ac:dyDescent="0.5"/>
    <row r="406" s="19" customFormat="1" x14ac:dyDescent="0.5"/>
    <row r="407" s="19" customFormat="1" x14ac:dyDescent="0.5"/>
    <row r="408" s="19" customFormat="1" x14ac:dyDescent="0.5"/>
    <row r="409" s="19" customFormat="1" x14ac:dyDescent="0.5"/>
    <row r="410" s="19" customFormat="1" x14ac:dyDescent="0.5"/>
    <row r="411" s="19" customFormat="1" x14ac:dyDescent="0.5"/>
    <row r="412" s="19" customFormat="1" x14ac:dyDescent="0.5"/>
    <row r="413" s="19" customFormat="1" x14ac:dyDescent="0.5"/>
    <row r="414" s="19" customFormat="1" x14ac:dyDescent="0.5"/>
    <row r="415" s="19" customFormat="1" x14ac:dyDescent="0.5"/>
    <row r="416" s="19" customFormat="1" x14ac:dyDescent="0.5"/>
    <row r="417" s="19" customFormat="1" x14ac:dyDescent="0.5"/>
    <row r="418" s="19" customFormat="1" x14ac:dyDescent="0.5"/>
    <row r="419" s="19" customFormat="1" x14ac:dyDescent="0.5"/>
    <row r="420" s="19" customFormat="1" x14ac:dyDescent="0.5"/>
    <row r="421" s="19" customFormat="1" x14ac:dyDescent="0.5"/>
    <row r="422" s="19" customFormat="1" x14ac:dyDescent="0.5"/>
    <row r="423" s="19" customFormat="1" x14ac:dyDescent="0.5"/>
    <row r="424" s="19" customFormat="1" x14ac:dyDescent="0.5"/>
    <row r="425" s="19" customFormat="1" x14ac:dyDescent="0.5"/>
    <row r="426" s="19" customFormat="1" x14ac:dyDescent="0.5"/>
    <row r="427" s="19" customFormat="1" x14ac:dyDescent="0.5"/>
    <row r="428" s="19" customFormat="1" x14ac:dyDescent="0.5"/>
    <row r="429" s="19" customFormat="1" x14ac:dyDescent="0.5"/>
    <row r="430" s="19" customFormat="1" x14ac:dyDescent="0.5"/>
    <row r="431" s="19" customFormat="1" x14ac:dyDescent="0.5"/>
    <row r="432" s="19" customFormat="1" x14ac:dyDescent="0.5"/>
    <row r="433" s="19" customFormat="1" x14ac:dyDescent="0.5"/>
    <row r="434" s="19" customFormat="1" x14ac:dyDescent="0.5"/>
    <row r="435" s="19" customFormat="1" x14ac:dyDescent="0.5"/>
    <row r="436" s="19" customFormat="1" x14ac:dyDescent="0.5"/>
    <row r="437" s="19" customFormat="1" x14ac:dyDescent="0.5"/>
    <row r="438" s="19" customFormat="1" x14ac:dyDescent="0.5"/>
    <row r="439" s="19" customFormat="1" x14ac:dyDescent="0.5"/>
    <row r="440" s="19" customFormat="1" x14ac:dyDescent="0.5"/>
    <row r="441" s="19" customFormat="1" x14ac:dyDescent="0.5"/>
    <row r="442" s="19" customFormat="1" x14ac:dyDescent="0.5"/>
    <row r="443" s="19" customFormat="1" x14ac:dyDescent="0.5"/>
    <row r="444" s="19" customFormat="1" x14ac:dyDescent="0.5"/>
    <row r="445" s="19" customFormat="1" x14ac:dyDescent="0.5"/>
    <row r="446" s="19" customFormat="1" x14ac:dyDescent="0.5"/>
    <row r="447" s="19" customFormat="1" x14ac:dyDescent="0.5"/>
    <row r="448" s="19" customFormat="1" x14ac:dyDescent="0.5"/>
    <row r="449" s="19" customFormat="1" x14ac:dyDescent="0.5"/>
    <row r="450" s="19" customFormat="1" x14ac:dyDescent="0.5"/>
    <row r="451" s="19" customFormat="1" x14ac:dyDescent="0.5"/>
    <row r="452" s="19" customFormat="1" x14ac:dyDescent="0.5"/>
    <row r="453" s="19" customFormat="1" x14ac:dyDescent="0.5"/>
    <row r="454" s="19" customFormat="1" x14ac:dyDescent="0.5"/>
    <row r="455" s="19" customFormat="1" x14ac:dyDescent="0.5"/>
    <row r="456" s="19" customFormat="1" x14ac:dyDescent="0.5"/>
    <row r="457" s="19" customFormat="1" x14ac:dyDescent="0.5"/>
    <row r="458" s="19" customFormat="1" x14ac:dyDescent="0.5"/>
    <row r="459" s="19" customFormat="1" x14ac:dyDescent="0.5"/>
    <row r="460" s="19" customFormat="1" x14ac:dyDescent="0.5"/>
    <row r="461" s="19" customFormat="1" x14ac:dyDescent="0.5"/>
    <row r="462" s="19" customFormat="1" x14ac:dyDescent="0.5"/>
    <row r="463" s="19" customFormat="1" x14ac:dyDescent="0.5"/>
    <row r="464" s="19" customFormat="1" x14ac:dyDescent="0.5"/>
    <row r="465" s="19" customFormat="1" x14ac:dyDescent="0.5"/>
    <row r="466" s="19" customFormat="1" x14ac:dyDescent="0.5"/>
    <row r="467" s="19" customFormat="1" x14ac:dyDescent="0.5"/>
    <row r="468" s="19" customFormat="1" x14ac:dyDescent="0.5"/>
    <row r="469" s="19" customFormat="1" x14ac:dyDescent="0.5"/>
    <row r="470" s="19" customFormat="1" x14ac:dyDescent="0.5"/>
    <row r="471" s="19" customFormat="1" x14ac:dyDescent="0.5"/>
    <row r="472" s="19" customFormat="1" x14ac:dyDescent="0.5"/>
    <row r="473" s="19" customFormat="1" x14ac:dyDescent="0.5"/>
    <row r="474" s="19" customFormat="1" x14ac:dyDescent="0.5"/>
    <row r="475" s="19" customFormat="1" x14ac:dyDescent="0.5"/>
    <row r="476" s="19" customFormat="1" x14ac:dyDescent="0.5"/>
    <row r="477" s="19" customFormat="1" x14ac:dyDescent="0.5"/>
    <row r="478" s="19" customFormat="1" x14ac:dyDescent="0.5"/>
    <row r="479" s="19" customFormat="1" x14ac:dyDescent="0.5"/>
    <row r="480" s="19" customFormat="1" x14ac:dyDescent="0.5"/>
    <row r="481" s="19" customFormat="1" x14ac:dyDescent="0.5"/>
    <row r="482" s="19" customFormat="1" x14ac:dyDescent="0.5"/>
    <row r="483" s="19" customFormat="1" x14ac:dyDescent="0.5"/>
    <row r="484" s="19" customFormat="1" x14ac:dyDescent="0.5"/>
    <row r="485" s="19" customFormat="1" x14ac:dyDescent="0.5"/>
    <row r="486" s="19" customFormat="1" x14ac:dyDescent="0.5"/>
    <row r="487" s="19" customFormat="1" x14ac:dyDescent="0.5"/>
    <row r="488" s="19" customFormat="1" x14ac:dyDescent="0.5"/>
    <row r="489" s="19" customFormat="1" x14ac:dyDescent="0.5"/>
    <row r="490" s="19" customFormat="1" x14ac:dyDescent="0.5"/>
    <row r="491" s="19" customFormat="1" x14ac:dyDescent="0.5"/>
    <row r="492" s="19" customFormat="1" x14ac:dyDescent="0.5"/>
    <row r="493" s="19" customFormat="1" x14ac:dyDescent="0.5"/>
    <row r="494" s="19" customFormat="1" x14ac:dyDescent="0.5"/>
    <row r="495" s="19" customFormat="1" x14ac:dyDescent="0.5"/>
    <row r="496" s="19" customFormat="1" x14ac:dyDescent="0.5"/>
    <row r="497" s="19" customFormat="1" x14ac:dyDescent="0.5"/>
    <row r="498" s="19" customFormat="1" x14ac:dyDescent="0.5"/>
    <row r="499" s="19" customFormat="1" x14ac:dyDescent="0.5"/>
    <row r="500" s="19" customFormat="1" x14ac:dyDescent="0.5"/>
    <row r="501" s="19" customFormat="1" x14ac:dyDescent="0.5"/>
    <row r="502" s="19" customFormat="1" x14ac:dyDescent="0.5"/>
    <row r="503" s="19" customFormat="1" x14ac:dyDescent="0.5"/>
    <row r="504" s="19" customFormat="1" x14ac:dyDescent="0.5"/>
    <row r="505" s="19" customFormat="1" x14ac:dyDescent="0.5"/>
    <row r="506" s="19" customFormat="1" x14ac:dyDescent="0.5"/>
    <row r="507" s="19" customFormat="1" x14ac:dyDescent="0.5"/>
    <row r="508" s="19" customFormat="1" x14ac:dyDescent="0.5"/>
    <row r="509" s="19" customFormat="1" x14ac:dyDescent="0.5"/>
    <row r="510" s="19" customFormat="1" x14ac:dyDescent="0.5"/>
    <row r="511" s="19" customFormat="1" x14ac:dyDescent="0.5"/>
    <row r="512" s="19" customFormat="1" x14ac:dyDescent="0.5"/>
    <row r="513" s="19" customFormat="1" x14ac:dyDescent="0.5"/>
    <row r="514" s="19" customFormat="1" x14ac:dyDescent="0.5"/>
    <row r="515" s="19" customFormat="1" x14ac:dyDescent="0.5"/>
    <row r="516" s="19" customFormat="1" x14ac:dyDescent="0.5"/>
    <row r="517" s="19" customFormat="1" x14ac:dyDescent="0.5"/>
    <row r="518" s="19" customFormat="1" x14ac:dyDescent="0.5"/>
    <row r="519" s="19" customFormat="1" x14ac:dyDescent="0.5"/>
    <row r="520" s="19" customFormat="1" x14ac:dyDescent="0.5"/>
    <row r="521" s="19" customFormat="1" x14ac:dyDescent="0.5"/>
    <row r="522" s="19" customFormat="1" x14ac:dyDescent="0.5"/>
    <row r="523" s="19" customFormat="1" x14ac:dyDescent="0.5"/>
    <row r="524" s="19" customFormat="1" x14ac:dyDescent="0.5"/>
    <row r="525" s="19" customFormat="1" x14ac:dyDescent="0.5"/>
    <row r="526" s="19" customFormat="1" x14ac:dyDescent="0.5"/>
    <row r="527" s="19" customFormat="1" x14ac:dyDescent="0.5"/>
    <row r="528" s="19" customFormat="1" x14ac:dyDescent="0.5"/>
    <row r="529" s="19" customFormat="1" x14ac:dyDescent="0.5"/>
    <row r="530" s="19" customFormat="1" x14ac:dyDescent="0.5"/>
    <row r="531" s="19" customFormat="1" x14ac:dyDescent="0.5"/>
    <row r="532" s="19" customFormat="1" x14ac:dyDescent="0.5"/>
    <row r="533" s="19" customFormat="1" x14ac:dyDescent="0.5"/>
    <row r="534" s="19" customFormat="1" x14ac:dyDescent="0.5"/>
    <row r="535" s="19" customFormat="1" x14ac:dyDescent="0.5"/>
    <row r="536" s="19" customFormat="1" x14ac:dyDescent="0.5"/>
    <row r="537" s="19" customFormat="1" x14ac:dyDescent="0.5"/>
    <row r="538" s="19" customFormat="1" x14ac:dyDescent="0.5"/>
    <row r="539" s="19" customFormat="1" x14ac:dyDescent="0.5"/>
    <row r="540" s="19" customFormat="1" x14ac:dyDescent="0.5"/>
    <row r="541" s="19" customFormat="1" x14ac:dyDescent="0.5"/>
    <row r="542" s="19" customFormat="1" x14ac:dyDescent="0.5"/>
    <row r="543" s="19" customFormat="1" x14ac:dyDescent="0.5"/>
    <row r="544" s="19" customFormat="1" x14ac:dyDescent="0.5"/>
    <row r="545" s="19" customFormat="1" x14ac:dyDescent="0.5"/>
    <row r="546" s="19" customFormat="1" x14ac:dyDescent="0.5"/>
    <row r="547" s="19" customFormat="1" x14ac:dyDescent="0.5"/>
    <row r="548" s="19" customFormat="1" x14ac:dyDescent="0.5"/>
    <row r="549" s="19" customFormat="1" x14ac:dyDescent="0.5"/>
    <row r="550" s="19" customFormat="1" x14ac:dyDescent="0.5"/>
    <row r="551" s="19" customFormat="1" x14ac:dyDescent="0.5"/>
    <row r="552" s="19" customFormat="1" x14ac:dyDescent="0.5"/>
    <row r="553" s="19" customFormat="1" x14ac:dyDescent="0.5"/>
    <row r="554" s="19" customFormat="1" x14ac:dyDescent="0.5"/>
    <row r="555" s="19" customFormat="1" x14ac:dyDescent="0.5"/>
    <row r="556" s="19" customFormat="1" x14ac:dyDescent="0.5"/>
    <row r="557" s="19" customFormat="1" x14ac:dyDescent="0.5"/>
    <row r="558" s="19" customFormat="1" x14ac:dyDescent="0.5"/>
    <row r="559" s="19" customFormat="1" x14ac:dyDescent="0.5"/>
    <row r="560" s="19" customFormat="1" x14ac:dyDescent="0.5"/>
    <row r="561" s="19" customFormat="1" x14ac:dyDescent="0.5"/>
    <row r="562" s="19" customFormat="1" x14ac:dyDescent="0.5"/>
    <row r="563" s="19" customFormat="1" x14ac:dyDescent="0.5"/>
    <row r="564" s="19" customFormat="1" x14ac:dyDescent="0.5"/>
    <row r="565" s="19" customFormat="1" x14ac:dyDescent="0.5"/>
    <row r="566" s="19" customFormat="1" x14ac:dyDescent="0.5"/>
    <row r="567" s="19" customFormat="1" x14ac:dyDescent="0.5"/>
    <row r="568" s="19" customFormat="1" x14ac:dyDescent="0.5"/>
    <row r="569" s="19" customFormat="1" x14ac:dyDescent="0.5"/>
    <row r="570" s="19" customFormat="1" x14ac:dyDescent="0.5"/>
    <row r="571" s="19" customFormat="1" x14ac:dyDescent="0.5"/>
    <row r="572" s="19" customFormat="1" x14ac:dyDescent="0.5"/>
    <row r="573" s="19" customFormat="1" x14ac:dyDescent="0.5"/>
    <row r="574" s="19" customFormat="1" x14ac:dyDescent="0.5"/>
    <row r="575" s="19" customFormat="1" x14ac:dyDescent="0.5"/>
    <row r="576" s="19" customFormat="1" x14ac:dyDescent="0.5"/>
    <row r="577" s="19" customFormat="1" x14ac:dyDescent="0.5"/>
    <row r="578" s="19" customFormat="1" x14ac:dyDescent="0.5"/>
    <row r="579" s="19" customFormat="1" x14ac:dyDescent="0.5"/>
    <row r="580" s="19" customFormat="1" x14ac:dyDescent="0.5"/>
    <row r="581" s="19" customFormat="1" x14ac:dyDescent="0.5"/>
    <row r="582" s="19" customFormat="1" x14ac:dyDescent="0.5"/>
    <row r="583" s="19" customFormat="1" x14ac:dyDescent="0.5"/>
    <row r="584" s="19" customFormat="1" x14ac:dyDescent="0.5"/>
    <row r="585" s="19" customFormat="1" x14ac:dyDescent="0.5"/>
    <row r="586" s="19" customFormat="1" x14ac:dyDescent="0.5"/>
    <row r="587" s="19" customFormat="1" x14ac:dyDescent="0.5"/>
    <row r="588" s="19" customFormat="1" x14ac:dyDescent="0.5"/>
    <row r="589" s="19" customFormat="1" x14ac:dyDescent="0.5"/>
    <row r="590" s="19" customFormat="1" x14ac:dyDescent="0.5"/>
    <row r="591" s="19" customFormat="1" x14ac:dyDescent="0.5"/>
    <row r="592" s="19" customFormat="1" x14ac:dyDescent="0.5"/>
    <row r="593" s="19" customFormat="1" x14ac:dyDescent="0.5"/>
    <row r="594" s="19" customFormat="1" x14ac:dyDescent="0.5"/>
    <row r="595" s="19" customFormat="1" x14ac:dyDescent="0.5"/>
    <row r="596" s="19" customFormat="1" x14ac:dyDescent="0.5"/>
    <row r="597" s="19" customFormat="1" x14ac:dyDescent="0.5"/>
    <row r="598" s="19" customFormat="1" x14ac:dyDescent="0.5"/>
    <row r="599" s="19" customFormat="1" x14ac:dyDescent="0.5"/>
    <row r="600" s="19" customFormat="1" x14ac:dyDescent="0.5"/>
    <row r="601" s="19" customFormat="1" x14ac:dyDescent="0.5"/>
    <row r="602" s="19" customFormat="1" x14ac:dyDescent="0.5"/>
    <row r="603" s="19" customFormat="1" x14ac:dyDescent="0.5"/>
    <row r="604" s="19" customFormat="1" x14ac:dyDescent="0.5"/>
    <row r="605" s="19" customFormat="1" x14ac:dyDescent="0.5"/>
    <row r="606" s="19" customFormat="1" x14ac:dyDescent="0.5"/>
    <row r="607" s="19" customFormat="1" x14ac:dyDescent="0.5"/>
    <row r="608" s="19" customFormat="1" x14ac:dyDescent="0.5"/>
    <row r="609" s="19" customFormat="1" x14ac:dyDescent="0.5"/>
    <row r="610" s="19" customFormat="1" x14ac:dyDescent="0.5"/>
    <row r="611" s="19" customFormat="1" x14ac:dyDescent="0.5"/>
    <row r="612" s="19" customFormat="1" x14ac:dyDescent="0.5"/>
    <row r="613" s="19" customFormat="1" x14ac:dyDescent="0.5"/>
    <row r="614" s="19" customFormat="1" x14ac:dyDescent="0.5"/>
    <row r="615" s="19" customFormat="1" x14ac:dyDescent="0.5"/>
    <row r="616" s="19" customFormat="1" x14ac:dyDescent="0.5"/>
    <row r="617" s="19" customFormat="1" x14ac:dyDescent="0.5"/>
    <row r="618" s="19" customFormat="1" x14ac:dyDescent="0.5"/>
    <row r="619" s="19" customFormat="1" x14ac:dyDescent="0.5"/>
    <row r="620" s="19" customFormat="1" x14ac:dyDescent="0.5"/>
    <row r="621" s="19" customFormat="1" x14ac:dyDescent="0.5"/>
    <row r="622" s="19" customFormat="1" x14ac:dyDescent="0.5"/>
    <row r="623" s="19" customFormat="1" x14ac:dyDescent="0.5"/>
    <row r="624" s="19" customFormat="1" x14ac:dyDescent="0.5"/>
    <row r="625" s="19" customFormat="1" x14ac:dyDescent="0.5"/>
    <row r="626" s="19" customFormat="1" x14ac:dyDescent="0.5"/>
    <row r="627" s="19" customFormat="1" x14ac:dyDescent="0.5"/>
    <row r="628" s="19" customFormat="1" x14ac:dyDescent="0.5"/>
    <row r="629" s="19" customFormat="1" x14ac:dyDescent="0.5"/>
    <row r="630" s="19" customFormat="1" x14ac:dyDescent="0.5"/>
    <row r="631" s="19" customFormat="1" x14ac:dyDescent="0.5"/>
    <row r="632" s="19" customFormat="1" x14ac:dyDescent="0.5"/>
    <row r="633" s="19" customFormat="1" x14ac:dyDescent="0.5"/>
    <row r="634" s="19" customFormat="1" x14ac:dyDescent="0.5"/>
    <row r="635" s="19" customFormat="1" x14ac:dyDescent="0.5"/>
    <row r="636" s="19" customFormat="1" x14ac:dyDescent="0.5"/>
    <row r="637" s="19" customFormat="1" x14ac:dyDescent="0.5"/>
    <row r="638" s="19" customFormat="1" x14ac:dyDescent="0.5"/>
    <row r="639" s="19" customFormat="1" x14ac:dyDescent="0.5"/>
    <row r="640" s="19" customFormat="1" x14ac:dyDescent="0.5"/>
    <row r="641" s="19" customFormat="1" x14ac:dyDescent="0.5"/>
    <row r="642" s="19" customFormat="1" x14ac:dyDescent="0.5"/>
    <row r="643" s="19" customFormat="1" x14ac:dyDescent="0.5"/>
    <row r="644" s="19" customFormat="1" x14ac:dyDescent="0.5"/>
    <row r="645" s="19" customFormat="1" x14ac:dyDescent="0.5"/>
    <row r="646" s="19" customFormat="1" x14ac:dyDescent="0.5"/>
    <row r="647" s="19" customFormat="1" x14ac:dyDescent="0.5"/>
    <row r="648" s="19" customFormat="1" x14ac:dyDescent="0.5"/>
    <row r="649" s="19" customFormat="1" x14ac:dyDescent="0.5"/>
    <row r="650" s="19" customFormat="1" x14ac:dyDescent="0.5"/>
    <row r="651" s="19" customFormat="1" x14ac:dyDescent="0.5"/>
    <row r="652" s="19" customFormat="1" x14ac:dyDescent="0.5"/>
    <row r="653" s="19" customFormat="1" x14ac:dyDescent="0.5"/>
    <row r="654" s="19" customFormat="1" x14ac:dyDescent="0.5"/>
    <row r="655" s="19" customFormat="1" x14ac:dyDescent="0.5"/>
    <row r="656" s="19" customFormat="1" x14ac:dyDescent="0.5"/>
    <row r="657" s="19" customFormat="1" x14ac:dyDescent="0.5"/>
    <row r="658" s="19" customFormat="1" x14ac:dyDescent="0.5"/>
    <row r="659" s="19" customFormat="1" x14ac:dyDescent="0.5"/>
    <row r="660" s="19" customFormat="1" x14ac:dyDescent="0.5"/>
    <row r="661" s="19" customFormat="1" x14ac:dyDescent="0.5"/>
    <row r="662" s="19" customFormat="1" x14ac:dyDescent="0.5"/>
    <row r="663" s="19" customFormat="1" x14ac:dyDescent="0.5"/>
    <row r="664" s="19" customFormat="1" x14ac:dyDescent="0.5"/>
    <row r="665" s="19" customFormat="1" x14ac:dyDescent="0.5"/>
    <row r="666" s="19" customFormat="1" x14ac:dyDescent="0.5"/>
    <row r="667" s="19" customFormat="1" x14ac:dyDescent="0.5"/>
    <row r="668" s="19" customFormat="1" x14ac:dyDescent="0.5"/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7"/>
  <sheetViews>
    <sheetView workbookViewId="0">
      <selection activeCell="H17" sqref="H17"/>
    </sheetView>
  </sheetViews>
  <sheetFormatPr defaultRowHeight="21.75" x14ac:dyDescent="0.5"/>
  <cols>
    <col min="1" max="1" width="34.625" style="9" customWidth="1"/>
    <col min="2" max="10" width="9" style="9"/>
    <col min="11" max="11" width="15.875" style="9" customWidth="1"/>
    <col min="12" max="12" width="14.125" style="9" customWidth="1"/>
    <col min="13" max="13" width="14.625" style="9" customWidth="1"/>
    <col min="14" max="14" width="26.875" style="9" customWidth="1"/>
    <col min="15" max="16384" width="9" style="9"/>
  </cols>
  <sheetData>
    <row r="1" spans="1:14" ht="21.75" customHeight="1" x14ac:dyDescent="0.5">
      <c r="A1" s="96" t="s">
        <v>0</v>
      </c>
      <c r="B1" s="96" t="s">
        <v>1</v>
      </c>
      <c r="C1" s="96"/>
      <c r="D1" s="96"/>
      <c r="E1" s="97" t="s">
        <v>2</v>
      </c>
      <c r="F1" s="96" t="s">
        <v>3</v>
      </c>
      <c r="G1" s="96"/>
      <c r="H1" s="96"/>
      <c r="I1" s="96" t="s">
        <v>4</v>
      </c>
      <c r="J1" s="95" t="s">
        <v>5</v>
      </c>
      <c r="K1" s="9" t="s">
        <v>40</v>
      </c>
      <c r="L1" s="9" t="s">
        <v>42</v>
      </c>
      <c r="M1" s="9" t="s">
        <v>44</v>
      </c>
      <c r="N1" s="10" t="s">
        <v>46</v>
      </c>
    </row>
    <row r="2" spans="1:14" ht="77.25" customHeight="1" x14ac:dyDescent="0.5">
      <c r="A2" s="96"/>
      <c r="B2" s="11" t="s">
        <v>6</v>
      </c>
      <c r="C2" s="11" t="s">
        <v>7</v>
      </c>
      <c r="D2" s="11" t="s">
        <v>8</v>
      </c>
      <c r="E2" s="97"/>
      <c r="F2" s="11" t="s">
        <v>6</v>
      </c>
      <c r="G2" s="11" t="s">
        <v>7</v>
      </c>
      <c r="H2" s="11" t="s">
        <v>8</v>
      </c>
      <c r="I2" s="96"/>
      <c r="J2" s="95"/>
      <c r="K2" s="9" t="s">
        <v>41</v>
      </c>
      <c r="L2" s="9" t="s">
        <v>43</v>
      </c>
      <c r="M2" s="9" t="s">
        <v>45</v>
      </c>
      <c r="N2" s="10" t="s">
        <v>58</v>
      </c>
    </row>
    <row r="3" spans="1:14" ht="38.25" customHeight="1" x14ac:dyDescent="0.5">
      <c r="A3" s="11" t="s">
        <v>15</v>
      </c>
      <c r="B3" s="11">
        <v>2708</v>
      </c>
      <c r="C3" s="11">
        <v>7931</v>
      </c>
      <c r="D3" s="11">
        <v>9370</v>
      </c>
      <c r="E3" s="12">
        <v>8651</v>
      </c>
      <c r="F3" s="11">
        <v>75006</v>
      </c>
      <c r="G3" s="11">
        <v>125568</v>
      </c>
      <c r="H3" s="11">
        <v>140237</v>
      </c>
      <c r="I3" s="11">
        <v>132903</v>
      </c>
      <c r="J3" s="13">
        <f>(18.5*I3)/100</f>
        <v>24587.055</v>
      </c>
      <c r="K3" s="14">
        <f>J3/4</f>
        <v>6146.7637500000001</v>
      </c>
      <c r="L3" s="14">
        <f>K3/3</f>
        <v>2048.9212499999999</v>
      </c>
      <c r="M3" s="9">
        <v>9906</v>
      </c>
      <c r="N3" s="15">
        <f>J3-M3</f>
        <v>14681.055</v>
      </c>
    </row>
    <row r="4" spans="1:14" x14ac:dyDescent="0.5">
      <c r="A4" s="16" t="s">
        <v>105</v>
      </c>
      <c r="B4" s="16">
        <v>88</v>
      </c>
      <c r="C4" s="16">
        <v>216</v>
      </c>
      <c r="D4" s="16">
        <v>407</v>
      </c>
      <c r="E4" s="9">
        <f>AVERAGE(B4:D4)</f>
        <v>237</v>
      </c>
      <c r="F4" s="17">
        <v>2723</v>
      </c>
      <c r="G4" s="17">
        <v>8914</v>
      </c>
      <c r="H4" s="17">
        <v>10074</v>
      </c>
      <c r="I4" s="18">
        <f>AVERAGE(F4:H4)</f>
        <v>7237</v>
      </c>
      <c r="J4" s="13">
        <f t="shared" ref="J4:J14" si="0">(18.5*I4)/100</f>
        <v>1338.845</v>
      </c>
      <c r="K4" s="14">
        <f t="shared" ref="K4:K14" si="1">J4/4</f>
        <v>334.71125000000001</v>
      </c>
      <c r="L4" s="14">
        <f t="shared" ref="L4:L14" si="2">K4/3</f>
        <v>111.57041666666667</v>
      </c>
      <c r="M4" s="16">
        <v>290</v>
      </c>
      <c r="N4" s="15">
        <f t="shared" ref="N4:N14" si="3">J4-M4</f>
        <v>1048.845</v>
      </c>
    </row>
    <row r="5" spans="1:14" x14ac:dyDescent="0.5">
      <c r="A5" s="16" t="s">
        <v>106</v>
      </c>
      <c r="B5" s="16">
        <v>163</v>
      </c>
      <c r="C5" s="16">
        <v>512</v>
      </c>
      <c r="D5" s="16">
        <v>198</v>
      </c>
      <c r="E5" s="9">
        <f t="shared" ref="E5:E14" si="4">AVERAGE(B5:D5)</f>
        <v>291</v>
      </c>
      <c r="F5" s="17">
        <v>1852</v>
      </c>
      <c r="G5" s="17">
        <v>6070</v>
      </c>
      <c r="H5" s="17">
        <v>7196</v>
      </c>
      <c r="I5" s="18">
        <f t="shared" ref="I5:I14" si="5">AVERAGE(F5:H5)</f>
        <v>5039.333333333333</v>
      </c>
      <c r="J5" s="13">
        <f t="shared" si="0"/>
        <v>932.27666666666653</v>
      </c>
      <c r="K5" s="14">
        <f t="shared" si="1"/>
        <v>233.06916666666663</v>
      </c>
      <c r="L5" s="14">
        <f t="shared" si="2"/>
        <v>77.689722222222215</v>
      </c>
      <c r="M5" s="16">
        <v>156</v>
      </c>
      <c r="N5" s="15">
        <f t="shared" si="3"/>
        <v>776.27666666666653</v>
      </c>
    </row>
    <row r="6" spans="1:14" x14ac:dyDescent="0.5">
      <c r="A6" s="16" t="s">
        <v>107</v>
      </c>
      <c r="B6" s="16">
        <v>75</v>
      </c>
      <c r="C6" s="16">
        <v>146</v>
      </c>
      <c r="D6" s="16">
        <v>289</v>
      </c>
      <c r="E6" s="9">
        <f t="shared" si="4"/>
        <v>170</v>
      </c>
      <c r="F6" s="17">
        <v>2453</v>
      </c>
      <c r="G6" s="17">
        <v>6390</v>
      </c>
      <c r="H6" s="17">
        <v>6226</v>
      </c>
      <c r="I6" s="18">
        <f t="shared" si="5"/>
        <v>5023</v>
      </c>
      <c r="J6" s="13">
        <f t="shared" si="0"/>
        <v>929.255</v>
      </c>
      <c r="K6" s="14">
        <f t="shared" si="1"/>
        <v>232.31375</v>
      </c>
      <c r="L6" s="14">
        <f t="shared" si="2"/>
        <v>77.437916666666666</v>
      </c>
      <c r="M6" s="16">
        <v>269</v>
      </c>
      <c r="N6" s="15">
        <f t="shared" si="3"/>
        <v>660.255</v>
      </c>
    </row>
    <row r="7" spans="1:14" x14ac:dyDescent="0.5">
      <c r="A7" s="16" t="s">
        <v>108</v>
      </c>
      <c r="B7" s="16">
        <v>244</v>
      </c>
      <c r="C7" s="17">
        <v>1071</v>
      </c>
      <c r="D7" s="17">
        <v>1224</v>
      </c>
      <c r="E7" s="14">
        <f t="shared" si="4"/>
        <v>846.33333333333337</v>
      </c>
      <c r="F7" s="17">
        <v>3680</v>
      </c>
      <c r="G7" s="17">
        <v>11107</v>
      </c>
      <c r="H7" s="17">
        <v>12019</v>
      </c>
      <c r="I7" s="18">
        <f t="shared" si="5"/>
        <v>8935.3333333333339</v>
      </c>
      <c r="J7" s="13">
        <f t="shared" si="0"/>
        <v>1653.0366666666669</v>
      </c>
      <c r="K7" s="14">
        <f t="shared" si="1"/>
        <v>413.25916666666672</v>
      </c>
      <c r="L7" s="14">
        <f t="shared" si="2"/>
        <v>137.75305555555556</v>
      </c>
      <c r="M7" s="17">
        <v>1744</v>
      </c>
      <c r="N7" s="15">
        <f t="shared" si="3"/>
        <v>-90.963333333333139</v>
      </c>
    </row>
    <row r="8" spans="1:14" ht="21.75" customHeight="1" x14ac:dyDescent="0.5">
      <c r="A8" s="16" t="s">
        <v>109</v>
      </c>
      <c r="B8" s="16">
        <v>73</v>
      </c>
      <c r="C8" s="16">
        <v>492</v>
      </c>
      <c r="D8" s="16">
        <v>542</v>
      </c>
      <c r="E8" s="9">
        <f t="shared" si="4"/>
        <v>369</v>
      </c>
      <c r="F8" s="17">
        <v>2034</v>
      </c>
      <c r="G8" s="17">
        <v>5738</v>
      </c>
      <c r="H8" s="17">
        <v>6099</v>
      </c>
      <c r="I8" s="18">
        <f t="shared" si="5"/>
        <v>4623.666666666667</v>
      </c>
      <c r="J8" s="13">
        <f t="shared" si="0"/>
        <v>855.37833333333344</v>
      </c>
      <c r="K8" s="14">
        <f t="shared" si="1"/>
        <v>213.84458333333336</v>
      </c>
      <c r="L8" s="14">
        <f t="shared" si="2"/>
        <v>71.281527777777782</v>
      </c>
      <c r="M8" s="16">
        <v>604</v>
      </c>
      <c r="N8" s="15">
        <f t="shared" si="3"/>
        <v>251.37833333333344</v>
      </c>
    </row>
    <row r="9" spans="1:14" x14ac:dyDescent="0.5">
      <c r="A9" s="16" t="s">
        <v>110</v>
      </c>
      <c r="B9" s="16">
        <v>212</v>
      </c>
      <c r="C9" s="16">
        <v>899</v>
      </c>
      <c r="D9" s="16">
        <v>654</v>
      </c>
      <c r="E9" s="14">
        <f t="shared" si="4"/>
        <v>588.33333333333337</v>
      </c>
      <c r="F9" s="17">
        <v>3396</v>
      </c>
      <c r="G9" s="17">
        <v>10674</v>
      </c>
      <c r="H9" s="17">
        <v>9465</v>
      </c>
      <c r="I9" s="18">
        <f t="shared" si="5"/>
        <v>7845</v>
      </c>
      <c r="J9" s="13">
        <f t="shared" si="0"/>
        <v>1451.325</v>
      </c>
      <c r="K9" s="14">
        <f t="shared" si="1"/>
        <v>362.83125000000001</v>
      </c>
      <c r="L9" s="14">
        <f t="shared" si="2"/>
        <v>120.94375000000001</v>
      </c>
      <c r="M9" s="16">
        <v>776</v>
      </c>
      <c r="N9" s="15">
        <f t="shared" si="3"/>
        <v>675.32500000000005</v>
      </c>
    </row>
    <row r="10" spans="1:14" ht="24.75" customHeight="1" x14ac:dyDescent="0.5">
      <c r="A10" s="16" t="s">
        <v>111</v>
      </c>
      <c r="B10" s="16">
        <v>55</v>
      </c>
      <c r="C10" s="16">
        <v>174</v>
      </c>
      <c r="D10" s="16">
        <v>255</v>
      </c>
      <c r="E10" s="14">
        <f t="shared" si="4"/>
        <v>161.33333333333334</v>
      </c>
      <c r="F10" s="17">
        <v>2057</v>
      </c>
      <c r="G10" s="17">
        <v>6410</v>
      </c>
      <c r="H10" s="17">
        <v>7619</v>
      </c>
      <c r="I10" s="18">
        <f t="shared" si="5"/>
        <v>5362</v>
      </c>
      <c r="J10" s="13">
        <f t="shared" si="0"/>
        <v>991.97</v>
      </c>
      <c r="K10" s="14">
        <f t="shared" si="1"/>
        <v>247.99250000000001</v>
      </c>
      <c r="L10" s="14">
        <f t="shared" si="2"/>
        <v>82.664166666666674</v>
      </c>
      <c r="M10" s="16">
        <v>202</v>
      </c>
      <c r="N10" s="15">
        <f t="shared" si="3"/>
        <v>789.97</v>
      </c>
    </row>
    <row r="11" spans="1:14" ht="26.25" customHeight="1" x14ac:dyDescent="0.5">
      <c r="A11" s="16" t="s">
        <v>112</v>
      </c>
      <c r="B11" s="16">
        <v>60</v>
      </c>
      <c r="C11" s="16">
        <v>209</v>
      </c>
      <c r="D11" s="16">
        <v>254</v>
      </c>
      <c r="E11" s="14">
        <f t="shared" si="4"/>
        <v>174.33333333333334</v>
      </c>
      <c r="F11" s="17">
        <v>1740</v>
      </c>
      <c r="G11" s="17">
        <v>5609</v>
      </c>
      <c r="H11" s="17">
        <v>6208</v>
      </c>
      <c r="I11" s="18">
        <f t="shared" si="5"/>
        <v>4519</v>
      </c>
      <c r="J11" s="13">
        <f t="shared" si="0"/>
        <v>836.01499999999999</v>
      </c>
      <c r="K11" s="14">
        <f t="shared" si="1"/>
        <v>209.00375</v>
      </c>
      <c r="L11" s="14">
        <f t="shared" si="2"/>
        <v>69.66791666666667</v>
      </c>
      <c r="M11" s="16">
        <v>297</v>
      </c>
      <c r="N11" s="15">
        <f t="shared" si="3"/>
        <v>539.01499999999999</v>
      </c>
    </row>
    <row r="12" spans="1:14" ht="25.5" customHeight="1" x14ac:dyDescent="0.5">
      <c r="A12" s="16" t="s">
        <v>113</v>
      </c>
      <c r="B12" s="16">
        <v>378</v>
      </c>
      <c r="C12" s="16">
        <v>905</v>
      </c>
      <c r="D12" s="16">
        <v>856</v>
      </c>
      <c r="E12" s="9">
        <f t="shared" si="4"/>
        <v>713</v>
      </c>
      <c r="F12" s="17">
        <v>3236</v>
      </c>
      <c r="G12" s="17">
        <v>9241</v>
      </c>
      <c r="H12" s="17">
        <v>10502</v>
      </c>
      <c r="I12" s="18">
        <f t="shared" si="5"/>
        <v>7659.666666666667</v>
      </c>
      <c r="J12" s="13">
        <f t="shared" si="0"/>
        <v>1417.0383333333334</v>
      </c>
      <c r="K12" s="14">
        <f t="shared" si="1"/>
        <v>354.25958333333335</v>
      </c>
      <c r="L12" s="14">
        <f t="shared" si="2"/>
        <v>118.08652777777779</v>
      </c>
      <c r="M12" s="17">
        <v>1583</v>
      </c>
      <c r="N12" s="15">
        <f t="shared" si="3"/>
        <v>-165.96166666666659</v>
      </c>
    </row>
    <row r="13" spans="1:14" ht="21.75" customHeight="1" x14ac:dyDescent="0.5">
      <c r="A13" s="16" t="s">
        <v>114</v>
      </c>
      <c r="B13" s="16">
        <v>44</v>
      </c>
      <c r="C13" s="16">
        <v>115</v>
      </c>
      <c r="D13" s="16">
        <v>179</v>
      </c>
      <c r="E13" s="14">
        <f t="shared" si="4"/>
        <v>112.66666666666667</v>
      </c>
      <c r="F13" s="17">
        <v>1199</v>
      </c>
      <c r="G13" s="17">
        <v>2936</v>
      </c>
      <c r="H13" s="17">
        <v>3981</v>
      </c>
      <c r="I13" s="18">
        <f t="shared" si="5"/>
        <v>2705.3333333333335</v>
      </c>
      <c r="J13" s="13">
        <f t="shared" si="0"/>
        <v>500.48666666666674</v>
      </c>
      <c r="K13" s="14">
        <f t="shared" si="1"/>
        <v>125.12166666666668</v>
      </c>
      <c r="L13" s="14">
        <f t="shared" si="2"/>
        <v>41.707222222222228</v>
      </c>
      <c r="M13" s="16">
        <v>372</v>
      </c>
      <c r="N13" s="15">
        <f t="shared" si="3"/>
        <v>128.48666666666674</v>
      </c>
    </row>
    <row r="14" spans="1:14" x14ac:dyDescent="0.5">
      <c r="A14" s="16" t="s">
        <v>115</v>
      </c>
      <c r="B14" s="17">
        <v>1350</v>
      </c>
      <c r="C14" s="17">
        <v>3222</v>
      </c>
      <c r="D14" s="17">
        <v>4458</v>
      </c>
      <c r="E14" s="9">
        <f t="shared" si="4"/>
        <v>3010</v>
      </c>
      <c r="F14" s="17">
        <v>50873</v>
      </c>
      <c r="G14" s="17">
        <v>53061</v>
      </c>
      <c r="H14" s="17">
        <v>61455</v>
      </c>
      <c r="I14" s="18">
        <f t="shared" si="5"/>
        <v>55129.666666666664</v>
      </c>
      <c r="J14" s="13">
        <f t="shared" si="0"/>
        <v>10198.988333333333</v>
      </c>
      <c r="K14" s="14">
        <f t="shared" si="1"/>
        <v>2549.7470833333332</v>
      </c>
      <c r="L14" s="14">
        <f t="shared" si="2"/>
        <v>849.9156944444444</v>
      </c>
      <c r="M14" s="17">
        <v>3613</v>
      </c>
      <c r="N14" s="15">
        <f t="shared" si="3"/>
        <v>6585.9883333333328</v>
      </c>
    </row>
    <row r="15" spans="1:14" s="19" customFormat="1" x14ac:dyDescent="0.5"/>
    <row r="16" spans="1:14" s="19" customFormat="1" x14ac:dyDescent="0.5">
      <c r="N16" s="29" t="s">
        <v>167</v>
      </c>
    </row>
    <row r="17" spans="14:14" s="19" customFormat="1" x14ac:dyDescent="0.5">
      <c r="N17" s="29" t="s">
        <v>168</v>
      </c>
    </row>
    <row r="18" spans="14:14" s="19" customFormat="1" x14ac:dyDescent="0.5">
      <c r="N18" s="29" t="s">
        <v>169</v>
      </c>
    </row>
    <row r="19" spans="14:14" s="19" customFormat="1" x14ac:dyDescent="0.5"/>
    <row r="20" spans="14:14" s="19" customFormat="1" x14ac:dyDescent="0.5"/>
    <row r="21" spans="14:14" s="19" customFormat="1" x14ac:dyDescent="0.5"/>
    <row r="22" spans="14:14" s="19" customFormat="1" x14ac:dyDescent="0.5"/>
    <row r="23" spans="14:14" s="19" customFormat="1" x14ac:dyDescent="0.5"/>
    <row r="24" spans="14:14" s="19" customFormat="1" x14ac:dyDescent="0.5"/>
    <row r="25" spans="14:14" s="19" customFormat="1" x14ac:dyDescent="0.5"/>
    <row r="26" spans="14:14" s="19" customFormat="1" x14ac:dyDescent="0.5"/>
    <row r="27" spans="14:14" s="19" customFormat="1" x14ac:dyDescent="0.5"/>
    <row r="28" spans="14:14" s="19" customFormat="1" x14ac:dyDescent="0.5"/>
    <row r="29" spans="14:14" s="19" customFormat="1" x14ac:dyDescent="0.5"/>
    <row r="30" spans="14:14" s="19" customFormat="1" x14ac:dyDescent="0.5"/>
    <row r="31" spans="14:14" s="19" customFormat="1" x14ac:dyDescent="0.5"/>
    <row r="32" spans="14:14" s="19" customFormat="1" x14ac:dyDescent="0.5"/>
    <row r="33" s="19" customFormat="1" x14ac:dyDescent="0.5"/>
    <row r="34" s="19" customFormat="1" x14ac:dyDescent="0.5"/>
    <row r="35" s="19" customFormat="1" x14ac:dyDescent="0.5"/>
    <row r="36" s="19" customFormat="1" x14ac:dyDescent="0.5"/>
    <row r="37" s="19" customFormat="1" x14ac:dyDescent="0.5"/>
    <row r="38" s="19" customFormat="1" x14ac:dyDescent="0.5"/>
    <row r="39" s="19" customFormat="1" x14ac:dyDescent="0.5"/>
    <row r="40" s="19" customFormat="1" x14ac:dyDescent="0.5"/>
    <row r="41" s="19" customFormat="1" x14ac:dyDescent="0.5"/>
    <row r="42" s="19" customFormat="1" x14ac:dyDescent="0.5"/>
    <row r="43" s="19" customFormat="1" x14ac:dyDescent="0.5"/>
    <row r="44" s="19" customFormat="1" x14ac:dyDescent="0.5"/>
    <row r="45" s="19" customFormat="1" x14ac:dyDescent="0.5"/>
    <row r="46" s="19" customFormat="1" x14ac:dyDescent="0.5"/>
    <row r="47" s="19" customFormat="1" x14ac:dyDescent="0.5"/>
    <row r="48" s="19" customFormat="1" x14ac:dyDescent="0.5"/>
    <row r="49" s="19" customFormat="1" x14ac:dyDescent="0.5"/>
    <row r="50" s="19" customFormat="1" x14ac:dyDescent="0.5"/>
    <row r="51" s="19" customFormat="1" x14ac:dyDescent="0.5"/>
    <row r="52" s="19" customFormat="1" x14ac:dyDescent="0.5"/>
    <row r="53" s="19" customFormat="1" x14ac:dyDescent="0.5"/>
    <row r="54" s="19" customFormat="1" x14ac:dyDescent="0.5"/>
    <row r="55" s="19" customFormat="1" x14ac:dyDescent="0.5"/>
    <row r="56" s="19" customFormat="1" x14ac:dyDescent="0.5"/>
    <row r="57" s="19" customFormat="1" x14ac:dyDescent="0.5"/>
    <row r="58" s="19" customFormat="1" x14ac:dyDescent="0.5"/>
    <row r="59" s="19" customFormat="1" x14ac:dyDescent="0.5"/>
    <row r="60" s="19" customFormat="1" x14ac:dyDescent="0.5"/>
    <row r="61" s="19" customFormat="1" x14ac:dyDescent="0.5"/>
    <row r="62" s="19" customFormat="1" x14ac:dyDescent="0.5"/>
    <row r="63" s="19" customFormat="1" x14ac:dyDescent="0.5"/>
    <row r="64" s="19" customFormat="1" x14ac:dyDescent="0.5"/>
    <row r="65" s="19" customFormat="1" x14ac:dyDescent="0.5"/>
    <row r="66" s="19" customFormat="1" x14ac:dyDescent="0.5"/>
    <row r="67" s="19" customFormat="1" x14ac:dyDescent="0.5"/>
    <row r="68" s="19" customFormat="1" x14ac:dyDescent="0.5"/>
    <row r="69" s="19" customFormat="1" x14ac:dyDescent="0.5"/>
    <row r="70" s="19" customFormat="1" x14ac:dyDescent="0.5"/>
    <row r="71" s="19" customFormat="1" x14ac:dyDescent="0.5"/>
    <row r="72" s="19" customFormat="1" x14ac:dyDescent="0.5"/>
    <row r="73" s="19" customFormat="1" x14ac:dyDescent="0.5"/>
    <row r="74" s="19" customFormat="1" x14ac:dyDescent="0.5"/>
    <row r="75" s="19" customFormat="1" x14ac:dyDescent="0.5"/>
    <row r="76" s="19" customFormat="1" x14ac:dyDescent="0.5"/>
    <row r="77" s="19" customFormat="1" x14ac:dyDescent="0.5"/>
    <row r="78" s="19" customFormat="1" x14ac:dyDescent="0.5"/>
    <row r="79" s="19" customFormat="1" x14ac:dyDescent="0.5"/>
    <row r="80" s="19" customFormat="1" x14ac:dyDescent="0.5"/>
    <row r="81" s="19" customFormat="1" x14ac:dyDescent="0.5"/>
    <row r="82" s="19" customFormat="1" x14ac:dyDescent="0.5"/>
    <row r="83" s="19" customFormat="1" x14ac:dyDescent="0.5"/>
    <row r="84" s="19" customFormat="1" x14ac:dyDescent="0.5"/>
    <row r="85" s="19" customFormat="1" x14ac:dyDescent="0.5"/>
    <row r="86" s="19" customFormat="1" x14ac:dyDescent="0.5"/>
    <row r="87" s="19" customFormat="1" x14ac:dyDescent="0.5"/>
    <row r="88" s="19" customFormat="1" x14ac:dyDescent="0.5"/>
    <row r="89" s="19" customFormat="1" x14ac:dyDescent="0.5"/>
    <row r="90" s="19" customFormat="1" x14ac:dyDescent="0.5"/>
    <row r="91" s="19" customFormat="1" x14ac:dyDescent="0.5"/>
    <row r="92" s="19" customFormat="1" x14ac:dyDescent="0.5"/>
    <row r="93" s="19" customFormat="1" x14ac:dyDescent="0.5"/>
    <row r="94" s="19" customFormat="1" x14ac:dyDescent="0.5"/>
    <row r="95" s="19" customFormat="1" x14ac:dyDescent="0.5"/>
    <row r="96" s="19" customFormat="1" x14ac:dyDescent="0.5"/>
    <row r="97" s="19" customFormat="1" x14ac:dyDescent="0.5"/>
    <row r="98" s="19" customFormat="1" x14ac:dyDescent="0.5"/>
    <row r="99" s="19" customFormat="1" x14ac:dyDescent="0.5"/>
    <row r="100" s="19" customFormat="1" x14ac:dyDescent="0.5"/>
    <row r="101" s="19" customFormat="1" x14ac:dyDescent="0.5"/>
    <row r="102" s="19" customFormat="1" x14ac:dyDescent="0.5"/>
    <row r="103" s="19" customFormat="1" x14ac:dyDescent="0.5"/>
    <row r="104" s="19" customFormat="1" x14ac:dyDescent="0.5"/>
    <row r="105" s="19" customFormat="1" x14ac:dyDescent="0.5"/>
    <row r="106" s="19" customFormat="1" x14ac:dyDescent="0.5"/>
    <row r="107" s="19" customFormat="1" x14ac:dyDescent="0.5"/>
    <row r="108" s="19" customFormat="1" x14ac:dyDescent="0.5"/>
    <row r="109" s="19" customFormat="1" x14ac:dyDescent="0.5"/>
    <row r="110" s="19" customFormat="1" x14ac:dyDescent="0.5"/>
    <row r="111" s="19" customFormat="1" x14ac:dyDescent="0.5"/>
    <row r="112" s="19" customFormat="1" x14ac:dyDescent="0.5"/>
    <row r="113" s="19" customFormat="1" x14ac:dyDescent="0.5"/>
    <row r="114" s="19" customFormat="1" x14ac:dyDescent="0.5"/>
    <row r="115" s="19" customFormat="1" x14ac:dyDescent="0.5"/>
    <row r="116" s="19" customFormat="1" x14ac:dyDescent="0.5"/>
    <row r="117" s="19" customFormat="1" x14ac:dyDescent="0.5"/>
    <row r="118" s="19" customFormat="1" x14ac:dyDescent="0.5"/>
    <row r="119" s="19" customFormat="1" x14ac:dyDescent="0.5"/>
    <row r="120" s="19" customFormat="1" x14ac:dyDescent="0.5"/>
    <row r="121" s="19" customFormat="1" x14ac:dyDescent="0.5"/>
    <row r="122" s="19" customFormat="1" x14ac:dyDescent="0.5"/>
    <row r="123" s="19" customFormat="1" x14ac:dyDescent="0.5"/>
    <row r="124" s="19" customFormat="1" x14ac:dyDescent="0.5"/>
    <row r="125" s="19" customFormat="1" x14ac:dyDescent="0.5"/>
    <row r="126" s="19" customFormat="1" x14ac:dyDescent="0.5"/>
    <row r="127" s="19" customFormat="1" x14ac:dyDescent="0.5"/>
    <row r="128" s="19" customFormat="1" x14ac:dyDescent="0.5"/>
    <row r="129" s="19" customFormat="1" x14ac:dyDescent="0.5"/>
    <row r="130" s="19" customFormat="1" x14ac:dyDescent="0.5"/>
    <row r="131" s="19" customFormat="1" x14ac:dyDescent="0.5"/>
    <row r="132" s="19" customFormat="1" x14ac:dyDescent="0.5"/>
    <row r="133" s="19" customFormat="1" x14ac:dyDescent="0.5"/>
    <row r="134" s="19" customFormat="1" x14ac:dyDescent="0.5"/>
    <row r="135" s="19" customFormat="1" x14ac:dyDescent="0.5"/>
    <row r="136" s="19" customFormat="1" x14ac:dyDescent="0.5"/>
    <row r="137" s="19" customFormat="1" x14ac:dyDescent="0.5"/>
    <row r="138" s="19" customFormat="1" x14ac:dyDescent="0.5"/>
    <row r="139" s="19" customFormat="1" x14ac:dyDescent="0.5"/>
    <row r="140" s="19" customFormat="1" x14ac:dyDescent="0.5"/>
    <row r="141" s="19" customFormat="1" x14ac:dyDescent="0.5"/>
    <row r="142" s="19" customFormat="1" x14ac:dyDescent="0.5"/>
    <row r="143" s="19" customFormat="1" x14ac:dyDescent="0.5"/>
    <row r="144" s="19" customFormat="1" x14ac:dyDescent="0.5"/>
    <row r="145" s="19" customFormat="1" x14ac:dyDescent="0.5"/>
    <row r="146" s="19" customFormat="1" x14ac:dyDescent="0.5"/>
    <row r="147" s="19" customFormat="1" x14ac:dyDescent="0.5"/>
    <row r="148" s="19" customFormat="1" x14ac:dyDescent="0.5"/>
    <row r="149" s="19" customFormat="1" x14ac:dyDescent="0.5"/>
    <row r="150" s="19" customFormat="1" x14ac:dyDescent="0.5"/>
    <row r="151" s="19" customFormat="1" x14ac:dyDescent="0.5"/>
    <row r="152" s="19" customFormat="1" x14ac:dyDescent="0.5"/>
    <row r="153" s="19" customFormat="1" x14ac:dyDescent="0.5"/>
    <row r="154" s="19" customFormat="1" x14ac:dyDescent="0.5"/>
    <row r="155" s="19" customFormat="1" x14ac:dyDescent="0.5"/>
    <row r="156" s="19" customFormat="1" x14ac:dyDescent="0.5"/>
    <row r="157" s="19" customFormat="1" x14ac:dyDescent="0.5"/>
    <row r="158" s="19" customFormat="1" x14ac:dyDescent="0.5"/>
    <row r="159" s="19" customFormat="1" x14ac:dyDescent="0.5"/>
    <row r="160" s="19" customFormat="1" x14ac:dyDescent="0.5"/>
    <row r="161" s="19" customFormat="1" x14ac:dyDescent="0.5"/>
    <row r="162" s="19" customFormat="1" x14ac:dyDescent="0.5"/>
    <row r="163" s="19" customFormat="1" x14ac:dyDescent="0.5"/>
    <row r="164" s="19" customFormat="1" x14ac:dyDescent="0.5"/>
    <row r="165" s="19" customFormat="1" x14ac:dyDescent="0.5"/>
    <row r="166" s="19" customFormat="1" x14ac:dyDescent="0.5"/>
    <row r="167" s="19" customFormat="1" x14ac:dyDescent="0.5"/>
    <row r="168" s="19" customFormat="1" x14ac:dyDescent="0.5"/>
    <row r="169" s="19" customFormat="1" x14ac:dyDescent="0.5"/>
    <row r="170" s="19" customFormat="1" x14ac:dyDescent="0.5"/>
    <row r="171" s="19" customFormat="1" x14ac:dyDescent="0.5"/>
    <row r="172" s="19" customFormat="1" x14ac:dyDescent="0.5"/>
    <row r="173" s="19" customFormat="1" x14ac:dyDescent="0.5"/>
    <row r="174" s="19" customFormat="1" x14ac:dyDescent="0.5"/>
    <row r="175" s="19" customFormat="1" x14ac:dyDescent="0.5"/>
    <row r="176" s="19" customFormat="1" x14ac:dyDescent="0.5"/>
    <row r="177" s="19" customFormat="1" x14ac:dyDescent="0.5"/>
    <row r="178" s="19" customFormat="1" x14ac:dyDescent="0.5"/>
    <row r="179" s="19" customFormat="1" x14ac:dyDescent="0.5"/>
    <row r="180" s="19" customFormat="1" x14ac:dyDescent="0.5"/>
    <row r="181" s="19" customFormat="1" x14ac:dyDescent="0.5"/>
    <row r="182" s="19" customFormat="1" x14ac:dyDescent="0.5"/>
    <row r="183" s="19" customFormat="1" x14ac:dyDescent="0.5"/>
    <row r="184" s="19" customFormat="1" x14ac:dyDescent="0.5"/>
    <row r="185" s="19" customFormat="1" x14ac:dyDescent="0.5"/>
    <row r="186" s="19" customFormat="1" x14ac:dyDescent="0.5"/>
    <row r="187" s="19" customFormat="1" x14ac:dyDescent="0.5"/>
    <row r="188" s="19" customFormat="1" x14ac:dyDescent="0.5"/>
    <row r="189" s="19" customFormat="1" x14ac:dyDescent="0.5"/>
    <row r="190" s="19" customFormat="1" x14ac:dyDescent="0.5"/>
    <row r="191" s="19" customFormat="1" x14ac:dyDescent="0.5"/>
    <row r="192" s="19" customFormat="1" x14ac:dyDescent="0.5"/>
    <row r="193" s="19" customFormat="1" x14ac:dyDescent="0.5"/>
    <row r="194" s="19" customFormat="1" x14ac:dyDescent="0.5"/>
    <row r="195" s="19" customFormat="1" x14ac:dyDescent="0.5"/>
    <row r="196" s="19" customFormat="1" x14ac:dyDescent="0.5"/>
    <row r="197" s="19" customFormat="1" x14ac:dyDescent="0.5"/>
    <row r="198" s="19" customFormat="1" x14ac:dyDescent="0.5"/>
    <row r="199" s="19" customFormat="1" x14ac:dyDescent="0.5"/>
    <row r="200" s="19" customFormat="1" x14ac:dyDescent="0.5"/>
    <row r="201" s="19" customFormat="1" x14ac:dyDescent="0.5"/>
    <row r="202" s="19" customFormat="1" x14ac:dyDescent="0.5"/>
    <row r="203" s="19" customFormat="1" x14ac:dyDescent="0.5"/>
    <row r="204" s="19" customFormat="1" x14ac:dyDescent="0.5"/>
    <row r="205" s="19" customFormat="1" x14ac:dyDescent="0.5"/>
    <row r="206" s="19" customFormat="1" x14ac:dyDescent="0.5"/>
    <row r="207" s="19" customFormat="1" x14ac:dyDescent="0.5"/>
    <row r="208" s="19" customFormat="1" x14ac:dyDescent="0.5"/>
    <row r="209" s="19" customFormat="1" x14ac:dyDescent="0.5"/>
    <row r="210" s="19" customFormat="1" x14ac:dyDescent="0.5"/>
    <row r="211" s="19" customFormat="1" x14ac:dyDescent="0.5"/>
    <row r="212" s="19" customFormat="1" x14ac:dyDescent="0.5"/>
    <row r="213" s="19" customFormat="1" x14ac:dyDescent="0.5"/>
    <row r="214" s="19" customFormat="1" x14ac:dyDescent="0.5"/>
    <row r="215" s="19" customFormat="1" x14ac:dyDescent="0.5"/>
    <row r="216" s="19" customFormat="1" x14ac:dyDescent="0.5"/>
    <row r="217" s="19" customFormat="1" x14ac:dyDescent="0.5"/>
    <row r="218" s="19" customFormat="1" x14ac:dyDescent="0.5"/>
    <row r="219" s="19" customFormat="1" x14ac:dyDescent="0.5"/>
    <row r="220" s="19" customFormat="1" x14ac:dyDescent="0.5"/>
    <row r="221" s="19" customFormat="1" x14ac:dyDescent="0.5"/>
    <row r="222" s="19" customFormat="1" x14ac:dyDescent="0.5"/>
    <row r="223" s="19" customFormat="1" x14ac:dyDescent="0.5"/>
    <row r="224" s="19" customFormat="1" x14ac:dyDescent="0.5"/>
    <row r="225" s="19" customFormat="1" x14ac:dyDescent="0.5"/>
    <row r="226" s="19" customFormat="1" x14ac:dyDescent="0.5"/>
    <row r="227" s="19" customFormat="1" x14ac:dyDescent="0.5"/>
    <row r="228" s="19" customFormat="1" x14ac:dyDescent="0.5"/>
    <row r="229" s="19" customFormat="1" x14ac:dyDescent="0.5"/>
    <row r="230" s="19" customFormat="1" x14ac:dyDescent="0.5"/>
    <row r="231" s="19" customFormat="1" x14ac:dyDescent="0.5"/>
    <row r="232" s="19" customFormat="1" x14ac:dyDescent="0.5"/>
    <row r="233" s="19" customFormat="1" x14ac:dyDescent="0.5"/>
    <row r="234" s="19" customFormat="1" x14ac:dyDescent="0.5"/>
    <row r="235" s="19" customFormat="1" x14ac:dyDescent="0.5"/>
    <row r="236" s="19" customFormat="1" x14ac:dyDescent="0.5"/>
    <row r="237" s="19" customFormat="1" x14ac:dyDescent="0.5"/>
    <row r="238" s="19" customFormat="1" x14ac:dyDescent="0.5"/>
    <row r="239" s="19" customFormat="1" x14ac:dyDescent="0.5"/>
    <row r="240" s="19" customFormat="1" x14ac:dyDescent="0.5"/>
    <row r="241" s="19" customFormat="1" x14ac:dyDescent="0.5"/>
    <row r="242" s="19" customFormat="1" x14ac:dyDescent="0.5"/>
    <row r="243" s="19" customFormat="1" x14ac:dyDescent="0.5"/>
    <row r="244" s="19" customFormat="1" x14ac:dyDescent="0.5"/>
    <row r="245" s="19" customFormat="1" x14ac:dyDescent="0.5"/>
    <row r="246" s="19" customFormat="1" x14ac:dyDescent="0.5"/>
    <row r="247" s="19" customFormat="1" x14ac:dyDescent="0.5"/>
    <row r="248" s="19" customFormat="1" x14ac:dyDescent="0.5"/>
    <row r="249" s="19" customFormat="1" x14ac:dyDescent="0.5"/>
    <row r="250" s="19" customFormat="1" x14ac:dyDescent="0.5"/>
    <row r="251" s="19" customFormat="1" x14ac:dyDescent="0.5"/>
    <row r="252" s="19" customFormat="1" x14ac:dyDescent="0.5"/>
    <row r="253" s="19" customFormat="1" x14ac:dyDescent="0.5"/>
    <row r="254" s="19" customFormat="1" x14ac:dyDescent="0.5"/>
    <row r="255" s="19" customFormat="1" x14ac:dyDescent="0.5"/>
    <row r="256" s="19" customFormat="1" x14ac:dyDescent="0.5"/>
    <row r="257" s="19" customFormat="1" x14ac:dyDescent="0.5"/>
    <row r="258" s="19" customFormat="1" x14ac:dyDescent="0.5"/>
    <row r="259" s="19" customFormat="1" x14ac:dyDescent="0.5"/>
    <row r="260" s="19" customFormat="1" x14ac:dyDescent="0.5"/>
    <row r="261" s="19" customFormat="1" x14ac:dyDescent="0.5"/>
    <row r="262" s="19" customFormat="1" x14ac:dyDescent="0.5"/>
    <row r="263" s="19" customFormat="1" x14ac:dyDescent="0.5"/>
    <row r="264" s="19" customFormat="1" x14ac:dyDescent="0.5"/>
    <row r="265" s="19" customFormat="1" x14ac:dyDescent="0.5"/>
    <row r="266" s="19" customFormat="1" x14ac:dyDescent="0.5"/>
    <row r="267" s="19" customFormat="1" x14ac:dyDescent="0.5"/>
    <row r="268" s="19" customFormat="1" x14ac:dyDescent="0.5"/>
    <row r="269" s="19" customFormat="1" x14ac:dyDescent="0.5"/>
    <row r="270" s="19" customFormat="1" x14ac:dyDescent="0.5"/>
    <row r="271" s="19" customFormat="1" x14ac:dyDescent="0.5"/>
    <row r="272" s="19" customFormat="1" x14ac:dyDescent="0.5"/>
    <row r="273" s="19" customFormat="1" x14ac:dyDescent="0.5"/>
    <row r="274" s="19" customFormat="1" x14ac:dyDescent="0.5"/>
    <row r="275" s="19" customFormat="1" x14ac:dyDescent="0.5"/>
    <row r="276" s="19" customFormat="1" x14ac:dyDescent="0.5"/>
    <row r="277" s="19" customFormat="1" x14ac:dyDescent="0.5"/>
    <row r="278" s="19" customFormat="1" x14ac:dyDescent="0.5"/>
    <row r="279" s="19" customFormat="1" x14ac:dyDescent="0.5"/>
    <row r="280" s="19" customFormat="1" x14ac:dyDescent="0.5"/>
    <row r="281" s="19" customFormat="1" x14ac:dyDescent="0.5"/>
    <row r="282" s="19" customFormat="1" x14ac:dyDescent="0.5"/>
    <row r="283" s="19" customFormat="1" x14ac:dyDescent="0.5"/>
    <row r="284" s="19" customFormat="1" x14ac:dyDescent="0.5"/>
    <row r="285" s="19" customFormat="1" x14ac:dyDescent="0.5"/>
    <row r="286" s="19" customFormat="1" x14ac:dyDescent="0.5"/>
    <row r="287" s="19" customFormat="1" x14ac:dyDescent="0.5"/>
    <row r="288" s="19" customFormat="1" x14ac:dyDescent="0.5"/>
    <row r="289" s="19" customFormat="1" x14ac:dyDescent="0.5"/>
    <row r="290" s="19" customFormat="1" x14ac:dyDescent="0.5"/>
    <row r="291" s="19" customFormat="1" x14ac:dyDescent="0.5"/>
    <row r="292" s="19" customFormat="1" x14ac:dyDescent="0.5"/>
    <row r="293" s="19" customFormat="1" x14ac:dyDescent="0.5"/>
    <row r="294" s="19" customFormat="1" x14ac:dyDescent="0.5"/>
    <row r="295" s="19" customFormat="1" x14ac:dyDescent="0.5"/>
    <row r="296" s="19" customFormat="1" x14ac:dyDescent="0.5"/>
    <row r="297" s="19" customFormat="1" x14ac:dyDescent="0.5"/>
    <row r="298" s="19" customFormat="1" x14ac:dyDescent="0.5"/>
    <row r="299" s="19" customFormat="1" x14ac:dyDescent="0.5"/>
    <row r="300" s="19" customFormat="1" x14ac:dyDescent="0.5"/>
    <row r="301" s="19" customFormat="1" x14ac:dyDescent="0.5"/>
    <row r="302" s="19" customFormat="1" x14ac:dyDescent="0.5"/>
    <row r="303" s="19" customFormat="1" x14ac:dyDescent="0.5"/>
    <row r="304" s="19" customFormat="1" x14ac:dyDescent="0.5"/>
    <row r="305" s="19" customFormat="1" x14ac:dyDescent="0.5"/>
    <row r="306" s="19" customFormat="1" x14ac:dyDescent="0.5"/>
    <row r="307" s="19" customFormat="1" x14ac:dyDescent="0.5"/>
    <row r="308" s="19" customFormat="1" x14ac:dyDescent="0.5"/>
    <row r="309" s="19" customFormat="1" x14ac:dyDescent="0.5"/>
    <row r="310" s="19" customFormat="1" x14ac:dyDescent="0.5"/>
    <row r="311" s="19" customFormat="1" x14ac:dyDescent="0.5"/>
    <row r="312" s="19" customFormat="1" x14ac:dyDescent="0.5"/>
    <row r="313" s="19" customFormat="1" x14ac:dyDescent="0.5"/>
    <row r="314" s="19" customFormat="1" x14ac:dyDescent="0.5"/>
    <row r="315" s="19" customFormat="1" x14ac:dyDescent="0.5"/>
    <row r="316" s="19" customFormat="1" x14ac:dyDescent="0.5"/>
    <row r="317" s="19" customFormat="1" x14ac:dyDescent="0.5"/>
    <row r="318" s="19" customFormat="1" x14ac:dyDescent="0.5"/>
    <row r="319" s="19" customFormat="1" x14ac:dyDescent="0.5"/>
    <row r="320" s="19" customFormat="1" x14ac:dyDescent="0.5"/>
    <row r="321" s="19" customFormat="1" x14ac:dyDescent="0.5"/>
    <row r="322" s="19" customFormat="1" x14ac:dyDescent="0.5"/>
    <row r="323" s="19" customFormat="1" x14ac:dyDescent="0.5"/>
    <row r="324" s="19" customFormat="1" x14ac:dyDescent="0.5"/>
    <row r="325" s="19" customFormat="1" x14ac:dyDescent="0.5"/>
    <row r="326" s="19" customFormat="1" x14ac:dyDescent="0.5"/>
    <row r="327" s="19" customFormat="1" x14ac:dyDescent="0.5"/>
    <row r="328" s="19" customFormat="1" x14ac:dyDescent="0.5"/>
    <row r="329" s="19" customFormat="1" x14ac:dyDescent="0.5"/>
    <row r="330" s="19" customFormat="1" x14ac:dyDescent="0.5"/>
    <row r="331" s="19" customFormat="1" x14ac:dyDescent="0.5"/>
    <row r="332" s="19" customFormat="1" x14ac:dyDescent="0.5"/>
    <row r="333" s="19" customFormat="1" x14ac:dyDescent="0.5"/>
    <row r="334" s="19" customFormat="1" x14ac:dyDescent="0.5"/>
    <row r="335" s="19" customFormat="1" x14ac:dyDescent="0.5"/>
    <row r="336" s="19" customFormat="1" x14ac:dyDescent="0.5"/>
    <row r="337" s="19" customFormat="1" x14ac:dyDescent="0.5"/>
    <row r="338" s="19" customFormat="1" x14ac:dyDescent="0.5"/>
    <row r="339" s="19" customFormat="1" x14ac:dyDescent="0.5"/>
    <row r="340" s="19" customFormat="1" x14ac:dyDescent="0.5"/>
    <row r="341" s="19" customFormat="1" x14ac:dyDescent="0.5"/>
    <row r="342" s="19" customFormat="1" x14ac:dyDescent="0.5"/>
    <row r="343" s="19" customFormat="1" x14ac:dyDescent="0.5"/>
    <row r="344" s="19" customFormat="1" x14ac:dyDescent="0.5"/>
    <row r="345" s="19" customFormat="1" x14ac:dyDescent="0.5"/>
    <row r="346" s="19" customFormat="1" x14ac:dyDescent="0.5"/>
    <row r="347" s="19" customFormat="1" x14ac:dyDescent="0.5"/>
    <row r="348" s="19" customFormat="1" x14ac:dyDescent="0.5"/>
    <row r="349" s="19" customFormat="1" x14ac:dyDescent="0.5"/>
    <row r="350" s="19" customFormat="1" x14ac:dyDescent="0.5"/>
    <row r="351" s="19" customFormat="1" x14ac:dyDescent="0.5"/>
    <row r="352" s="19" customFormat="1" x14ac:dyDescent="0.5"/>
    <row r="353" s="19" customFormat="1" x14ac:dyDescent="0.5"/>
    <row r="354" s="19" customFormat="1" x14ac:dyDescent="0.5"/>
    <row r="355" s="19" customFormat="1" x14ac:dyDescent="0.5"/>
    <row r="356" s="19" customFormat="1" x14ac:dyDescent="0.5"/>
    <row r="357" s="19" customFormat="1" x14ac:dyDescent="0.5"/>
    <row r="358" s="19" customFormat="1" x14ac:dyDescent="0.5"/>
    <row r="359" s="19" customFormat="1" x14ac:dyDescent="0.5"/>
    <row r="360" s="19" customFormat="1" x14ac:dyDescent="0.5"/>
    <row r="361" s="19" customFormat="1" x14ac:dyDescent="0.5"/>
    <row r="362" s="19" customFormat="1" x14ac:dyDescent="0.5"/>
    <row r="363" s="19" customFormat="1" x14ac:dyDescent="0.5"/>
    <row r="364" s="19" customFormat="1" x14ac:dyDescent="0.5"/>
    <row r="365" s="19" customFormat="1" x14ac:dyDescent="0.5"/>
    <row r="366" s="19" customFormat="1" x14ac:dyDescent="0.5"/>
    <row r="367" s="19" customFormat="1" x14ac:dyDescent="0.5"/>
    <row r="368" s="19" customFormat="1" x14ac:dyDescent="0.5"/>
    <row r="369" s="19" customFormat="1" x14ac:dyDescent="0.5"/>
    <row r="370" s="19" customFormat="1" x14ac:dyDescent="0.5"/>
    <row r="371" s="19" customFormat="1" x14ac:dyDescent="0.5"/>
    <row r="372" s="19" customFormat="1" x14ac:dyDescent="0.5"/>
    <row r="373" s="19" customFormat="1" x14ac:dyDescent="0.5"/>
    <row r="374" s="19" customFormat="1" x14ac:dyDescent="0.5"/>
    <row r="375" s="19" customFormat="1" x14ac:dyDescent="0.5"/>
    <row r="376" s="19" customFormat="1" x14ac:dyDescent="0.5"/>
    <row r="377" s="19" customFormat="1" x14ac:dyDescent="0.5"/>
    <row r="378" s="19" customFormat="1" x14ac:dyDescent="0.5"/>
    <row r="379" s="19" customFormat="1" x14ac:dyDescent="0.5"/>
    <row r="380" s="19" customFormat="1" x14ac:dyDescent="0.5"/>
    <row r="381" s="19" customFormat="1" x14ac:dyDescent="0.5"/>
    <row r="382" s="19" customFormat="1" x14ac:dyDescent="0.5"/>
    <row r="383" s="19" customFormat="1" x14ac:dyDescent="0.5"/>
    <row r="384" s="19" customFormat="1" x14ac:dyDescent="0.5"/>
    <row r="385" s="19" customFormat="1" x14ac:dyDescent="0.5"/>
    <row r="386" s="19" customFormat="1" x14ac:dyDescent="0.5"/>
    <row r="387" s="19" customFormat="1" x14ac:dyDescent="0.5"/>
    <row r="388" s="19" customFormat="1" x14ac:dyDescent="0.5"/>
    <row r="389" s="19" customFormat="1" x14ac:dyDescent="0.5"/>
    <row r="390" s="19" customFormat="1" x14ac:dyDescent="0.5"/>
    <row r="391" s="19" customFormat="1" x14ac:dyDescent="0.5"/>
    <row r="392" s="19" customFormat="1" x14ac:dyDescent="0.5"/>
    <row r="393" s="19" customFormat="1" x14ac:dyDescent="0.5"/>
    <row r="394" s="19" customFormat="1" x14ac:dyDescent="0.5"/>
    <row r="395" s="19" customFormat="1" x14ac:dyDescent="0.5"/>
    <row r="396" s="19" customFormat="1" x14ac:dyDescent="0.5"/>
    <row r="397" s="19" customFormat="1" x14ac:dyDescent="0.5"/>
    <row r="398" s="19" customFormat="1" x14ac:dyDescent="0.5"/>
    <row r="399" s="19" customFormat="1" x14ac:dyDescent="0.5"/>
    <row r="400" s="19" customFormat="1" x14ac:dyDescent="0.5"/>
    <row r="401" s="19" customFormat="1" x14ac:dyDescent="0.5"/>
    <row r="402" s="19" customFormat="1" x14ac:dyDescent="0.5"/>
    <row r="403" s="19" customFormat="1" x14ac:dyDescent="0.5"/>
    <row r="404" s="19" customFormat="1" x14ac:dyDescent="0.5"/>
    <row r="405" s="19" customFormat="1" x14ac:dyDescent="0.5"/>
    <row r="406" s="19" customFormat="1" x14ac:dyDescent="0.5"/>
    <row r="407" s="19" customFormat="1" x14ac:dyDescent="0.5"/>
    <row r="408" s="19" customFormat="1" x14ac:dyDescent="0.5"/>
    <row r="409" s="19" customFormat="1" x14ac:dyDescent="0.5"/>
    <row r="410" s="19" customFormat="1" x14ac:dyDescent="0.5"/>
    <row r="411" s="19" customFormat="1" x14ac:dyDescent="0.5"/>
    <row r="412" s="19" customFormat="1" x14ac:dyDescent="0.5"/>
    <row r="413" s="19" customFormat="1" x14ac:dyDescent="0.5"/>
    <row r="414" s="19" customFormat="1" x14ac:dyDescent="0.5"/>
    <row r="415" s="19" customFormat="1" x14ac:dyDescent="0.5"/>
    <row r="416" s="19" customFormat="1" x14ac:dyDescent="0.5"/>
    <row r="417" s="19" customFormat="1" x14ac:dyDescent="0.5"/>
    <row r="418" s="19" customFormat="1" x14ac:dyDescent="0.5"/>
    <row r="419" s="19" customFormat="1" x14ac:dyDescent="0.5"/>
    <row r="420" s="19" customFormat="1" x14ac:dyDescent="0.5"/>
    <row r="421" s="19" customFormat="1" x14ac:dyDescent="0.5"/>
    <row r="422" s="19" customFormat="1" x14ac:dyDescent="0.5"/>
    <row r="423" s="19" customFormat="1" x14ac:dyDescent="0.5"/>
    <row r="424" s="19" customFormat="1" x14ac:dyDescent="0.5"/>
    <row r="425" s="19" customFormat="1" x14ac:dyDescent="0.5"/>
    <row r="426" s="19" customFormat="1" x14ac:dyDescent="0.5"/>
    <row r="427" s="19" customFormat="1" x14ac:dyDescent="0.5"/>
    <row r="428" s="19" customFormat="1" x14ac:dyDescent="0.5"/>
    <row r="429" s="19" customFormat="1" x14ac:dyDescent="0.5"/>
    <row r="430" s="19" customFormat="1" x14ac:dyDescent="0.5"/>
    <row r="431" s="19" customFormat="1" x14ac:dyDescent="0.5"/>
    <row r="432" s="19" customFormat="1" x14ac:dyDescent="0.5"/>
    <row r="433" s="19" customFormat="1" x14ac:dyDescent="0.5"/>
    <row r="434" s="19" customFormat="1" x14ac:dyDescent="0.5"/>
    <row r="435" s="19" customFormat="1" x14ac:dyDescent="0.5"/>
    <row r="436" s="19" customFormat="1" x14ac:dyDescent="0.5"/>
    <row r="437" s="19" customFormat="1" x14ac:dyDescent="0.5"/>
    <row r="438" s="19" customFormat="1" x14ac:dyDescent="0.5"/>
    <row r="439" s="19" customFormat="1" x14ac:dyDescent="0.5"/>
    <row r="440" s="19" customFormat="1" x14ac:dyDescent="0.5"/>
    <row r="441" s="19" customFormat="1" x14ac:dyDescent="0.5"/>
    <row r="442" s="19" customFormat="1" x14ac:dyDescent="0.5"/>
    <row r="443" s="19" customFormat="1" x14ac:dyDescent="0.5"/>
    <row r="444" s="19" customFormat="1" x14ac:dyDescent="0.5"/>
    <row r="445" s="19" customFormat="1" x14ac:dyDescent="0.5"/>
    <row r="446" s="19" customFormat="1" x14ac:dyDescent="0.5"/>
    <row r="447" s="19" customFormat="1" x14ac:dyDescent="0.5"/>
    <row r="448" s="19" customFormat="1" x14ac:dyDescent="0.5"/>
    <row r="449" s="19" customFormat="1" x14ac:dyDescent="0.5"/>
    <row r="450" s="19" customFormat="1" x14ac:dyDescent="0.5"/>
    <row r="451" s="19" customFormat="1" x14ac:dyDescent="0.5"/>
    <row r="452" s="19" customFormat="1" x14ac:dyDescent="0.5"/>
    <row r="453" s="19" customFormat="1" x14ac:dyDescent="0.5"/>
    <row r="454" s="19" customFormat="1" x14ac:dyDescent="0.5"/>
    <row r="455" s="19" customFormat="1" x14ac:dyDescent="0.5"/>
    <row r="456" s="19" customFormat="1" x14ac:dyDescent="0.5"/>
    <row r="457" s="19" customFormat="1" x14ac:dyDescent="0.5"/>
    <row r="458" s="19" customFormat="1" x14ac:dyDescent="0.5"/>
    <row r="459" s="19" customFormat="1" x14ac:dyDescent="0.5"/>
    <row r="460" s="19" customFormat="1" x14ac:dyDescent="0.5"/>
    <row r="461" s="19" customFormat="1" x14ac:dyDescent="0.5"/>
    <row r="462" s="19" customFormat="1" x14ac:dyDescent="0.5"/>
    <row r="463" s="19" customFormat="1" x14ac:dyDescent="0.5"/>
    <row r="464" s="19" customFormat="1" x14ac:dyDescent="0.5"/>
    <row r="465" s="19" customFormat="1" x14ac:dyDescent="0.5"/>
    <row r="466" s="19" customFormat="1" x14ac:dyDescent="0.5"/>
    <row r="467" s="19" customFormat="1" x14ac:dyDescent="0.5"/>
    <row r="468" s="19" customFormat="1" x14ac:dyDescent="0.5"/>
    <row r="469" s="19" customFormat="1" x14ac:dyDescent="0.5"/>
    <row r="470" s="19" customFormat="1" x14ac:dyDescent="0.5"/>
    <row r="471" s="19" customFormat="1" x14ac:dyDescent="0.5"/>
    <row r="472" s="19" customFormat="1" x14ac:dyDescent="0.5"/>
    <row r="473" s="19" customFormat="1" x14ac:dyDescent="0.5"/>
    <row r="474" s="19" customFormat="1" x14ac:dyDescent="0.5"/>
    <row r="475" s="19" customFormat="1" x14ac:dyDescent="0.5"/>
    <row r="476" s="19" customFormat="1" x14ac:dyDescent="0.5"/>
    <row r="477" s="19" customFormat="1" x14ac:dyDescent="0.5"/>
    <row r="478" s="19" customFormat="1" x14ac:dyDescent="0.5"/>
    <row r="479" s="19" customFormat="1" x14ac:dyDescent="0.5"/>
    <row r="480" s="19" customFormat="1" x14ac:dyDescent="0.5"/>
    <row r="481" s="19" customFormat="1" x14ac:dyDescent="0.5"/>
    <row r="482" s="19" customFormat="1" x14ac:dyDescent="0.5"/>
    <row r="483" s="19" customFormat="1" x14ac:dyDescent="0.5"/>
    <row r="484" s="19" customFormat="1" x14ac:dyDescent="0.5"/>
    <row r="485" s="19" customFormat="1" x14ac:dyDescent="0.5"/>
    <row r="486" s="19" customFormat="1" x14ac:dyDescent="0.5"/>
    <row r="487" s="19" customFormat="1" x14ac:dyDescent="0.5"/>
    <row r="488" s="19" customFormat="1" x14ac:dyDescent="0.5"/>
    <row r="489" s="19" customFormat="1" x14ac:dyDescent="0.5"/>
    <row r="490" s="19" customFormat="1" x14ac:dyDescent="0.5"/>
    <row r="491" s="19" customFormat="1" x14ac:dyDescent="0.5"/>
    <row r="492" s="19" customFormat="1" x14ac:dyDescent="0.5"/>
    <row r="493" s="19" customFormat="1" x14ac:dyDescent="0.5"/>
    <row r="494" s="19" customFormat="1" x14ac:dyDescent="0.5"/>
    <row r="495" s="19" customFormat="1" x14ac:dyDescent="0.5"/>
    <row r="496" s="19" customFormat="1" x14ac:dyDescent="0.5"/>
    <row r="497" s="19" customFormat="1" x14ac:dyDescent="0.5"/>
    <row r="498" s="19" customFormat="1" x14ac:dyDescent="0.5"/>
    <row r="499" s="19" customFormat="1" x14ac:dyDescent="0.5"/>
    <row r="500" s="19" customFormat="1" x14ac:dyDescent="0.5"/>
    <row r="501" s="19" customFormat="1" x14ac:dyDescent="0.5"/>
    <row r="502" s="19" customFormat="1" x14ac:dyDescent="0.5"/>
    <row r="503" s="19" customFormat="1" x14ac:dyDescent="0.5"/>
    <row r="504" s="19" customFormat="1" x14ac:dyDescent="0.5"/>
    <row r="505" s="19" customFormat="1" x14ac:dyDescent="0.5"/>
    <row r="506" s="19" customFormat="1" x14ac:dyDescent="0.5"/>
    <row r="507" s="19" customFormat="1" x14ac:dyDescent="0.5"/>
    <row r="508" s="19" customFormat="1" x14ac:dyDescent="0.5"/>
    <row r="509" s="19" customFormat="1" x14ac:dyDescent="0.5"/>
    <row r="510" s="19" customFormat="1" x14ac:dyDescent="0.5"/>
    <row r="511" s="19" customFormat="1" x14ac:dyDescent="0.5"/>
    <row r="512" s="19" customFormat="1" x14ac:dyDescent="0.5"/>
    <row r="513" s="19" customFormat="1" x14ac:dyDescent="0.5"/>
    <row r="514" s="19" customFormat="1" x14ac:dyDescent="0.5"/>
    <row r="515" s="19" customFormat="1" x14ac:dyDescent="0.5"/>
    <row r="516" s="19" customFormat="1" x14ac:dyDescent="0.5"/>
    <row r="517" s="19" customFormat="1" x14ac:dyDescent="0.5"/>
  </sheetData>
  <mergeCells count="6">
    <mergeCell ref="J1:J2"/>
    <mergeCell ref="A1:A2"/>
    <mergeCell ref="B1:D1"/>
    <mergeCell ref="E1:E2"/>
    <mergeCell ref="F1:H1"/>
    <mergeCell ref="I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แนวทาง</vt:lpstr>
      <vt:lpstr>ภาพรวม</vt:lpstr>
      <vt:lpstr>เมือง</vt:lpstr>
      <vt:lpstr>โพทะเล</vt:lpstr>
      <vt:lpstr>ตะพานหิน</vt:lpstr>
      <vt:lpstr>บางมูลนาก</vt:lpstr>
      <vt:lpstr>ทับคล้อ</vt:lpstr>
      <vt:lpstr>สามง่าม</vt:lpstr>
      <vt:lpstr>โพธิ์ประทับช้าง</vt:lpstr>
      <vt:lpstr>วังทรายพูน</vt:lpstr>
      <vt:lpstr>บึงนาราง</vt:lpstr>
      <vt:lpstr>สากเหล็ก</vt:lpstr>
      <vt:lpstr>ดงเจริญ</vt:lpstr>
      <vt:lpstr>วชิรบารมี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2017-05-09T01:24:05Z</dcterms:modified>
</cp:coreProperties>
</file>